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steele\Dropbox (Ounce)\My Documents\IBTI\Sites\Contract Management Tools\Forms\FY17\"/>
    </mc:Choice>
  </mc:AlternateContent>
  <bookViews>
    <workbookView xWindow="0" yWindow="0" windowWidth="28800" windowHeight="14310" tabRatio="828" activeTab="1"/>
  </bookViews>
  <sheets>
    <sheet name="INSTRUCTIONS" sheetId="15" r:id="rId1"/>
    <sheet name="BUDGET NARRATIVE" sheetId="21" r:id="rId2"/>
    <sheet name="MATCH " sheetId="13" r:id="rId3"/>
    <sheet name="BUDGET" sheetId="11" r:id="rId4"/>
    <sheet name="BREAKOUT1" sheetId="20" r:id="rId5"/>
    <sheet name=" VARIANCE ANALYSIS" sheetId="23" r:id="rId6"/>
    <sheet name="AMENDED BUDGET NARRATIVE " sheetId="25" r:id="rId7"/>
    <sheet name="AMENDED BUDGET" sheetId="8" r:id="rId8"/>
    <sheet name="AMENDED BREAKOUT1" sheetId="16" r:id="rId9"/>
    <sheet name="AMENDED BUDGET CHANGES" sheetId="27" state="hidden" r:id="rId10"/>
    <sheet name="SIGNATURE PAGE" sheetId="10" r:id="rId11"/>
    <sheet name="Data" sheetId="22" state="hidden" r:id="rId12"/>
    <sheet name="Sheet1" sheetId="26" r:id="rId13"/>
  </sheets>
  <definedNames>
    <definedName name="_xlnm.Print_Area" localSheetId="5">' VARIANCE ANALYSIS'!$A$1:$AE$53</definedName>
    <definedName name="_xlnm.Print_Area" localSheetId="8">'AMENDED BREAKOUT1'!$B$1:$T$33</definedName>
    <definedName name="_xlnm.Print_Area" localSheetId="7">'AMENDED BUDGET'!$A$1:$Q$84</definedName>
    <definedName name="_xlnm.Print_Area" localSheetId="9">'AMENDED BUDGET CHANGES'!$A$1:$AI$53</definedName>
    <definedName name="_xlnm.Print_Area" localSheetId="6">'AMENDED BUDGET NARRATIVE '!$B$1:$M$79,'AMENDED BUDGET NARRATIVE '!$B$81:$M$167,'AMENDED BUDGET NARRATIVE '!$B$169:$M$245,'AMENDED BUDGET NARRATIVE '!$B$247:$M$271</definedName>
    <definedName name="_xlnm.Print_Area" localSheetId="4">BREAKOUT1!$B$1:$AD$33</definedName>
    <definedName name="_xlnm.Print_Area" localSheetId="3">BUDGET!$A$1:$Z$87</definedName>
    <definedName name="_xlnm.Print_Area" localSheetId="1">'BUDGET NARRATIVE'!$B$1:$M$73,'BUDGET NARRATIVE'!$B$75:$M$154,'BUDGET NARRATIVE'!$B$156:$M$225,'BUDGET NARRATIVE'!$B$227:$M$251</definedName>
    <definedName name="_xlnm.Print_Area" localSheetId="2">'MATCH '!$A$1:$I$43</definedName>
    <definedName name="_xlnm.Print_Area" localSheetId="10">'SIGNATURE PAGE'!$A$1:$H$37</definedName>
    <definedName name="_xlnm.Print_Titles" localSheetId="6">'AMENDED BUDGET NARRATIVE '!$1:$3</definedName>
    <definedName name="_xlnm.Print_Titles" localSheetId="1">'BUDGET NARRATIVE'!$1:$3</definedName>
    <definedName name="ReportState">Data!$A$1:$A$3</definedName>
    <definedName name="ReportStateRev">Data!$A$1:$A$4</definedName>
  </definedNames>
  <calcPr calcId="152511"/>
</workbook>
</file>

<file path=xl/calcChain.xml><?xml version="1.0" encoding="utf-8"?>
<calcChain xmlns="http://schemas.openxmlformats.org/spreadsheetml/2006/main">
  <c r="C161" i="25" l="1"/>
  <c r="D161" i="25"/>
  <c r="E161" i="25"/>
  <c r="F161" i="25"/>
  <c r="G161" i="25"/>
  <c r="H161" i="25"/>
  <c r="C162" i="25"/>
  <c r="D162" i="25"/>
  <c r="E162" i="25"/>
  <c r="F162" i="25"/>
  <c r="G162" i="25"/>
  <c r="H162" i="25"/>
  <c r="C163" i="25"/>
  <c r="D163" i="25"/>
  <c r="E163" i="25"/>
  <c r="F163" i="25"/>
  <c r="G163" i="25"/>
  <c r="H163" i="25"/>
  <c r="C164" i="25"/>
  <c r="D164" i="25"/>
  <c r="E164" i="25"/>
  <c r="F164" i="25"/>
  <c r="G164" i="25"/>
  <c r="H164" i="25"/>
  <c r="C165" i="25"/>
  <c r="D165" i="25"/>
  <c r="E165" i="25"/>
  <c r="F165" i="25"/>
  <c r="G165" i="25"/>
  <c r="H165" i="25"/>
  <c r="C166" i="25"/>
  <c r="D166" i="25"/>
  <c r="E166" i="25"/>
  <c r="F166" i="25"/>
  <c r="G166" i="25"/>
  <c r="H166" i="25"/>
  <c r="D151" i="21"/>
  <c r="E151" i="21"/>
  <c r="F151" i="21"/>
  <c r="G151" i="21"/>
  <c r="H151" i="21"/>
  <c r="I151" i="21"/>
  <c r="D152" i="21"/>
  <c r="E152" i="21"/>
  <c r="F152" i="21"/>
  <c r="G152" i="21"/>
  <c r="H152" i="21"/>
  <c r="I152" i="21"/>
  <c r="B151" i="21"/>
  <c r="B152" i="21"/>
  <c r="C56" i="8"/>
  <c r="D56" i="8"/>
  <c r="F56" i="8"/>
  <c r="H56" i="8"/>
  <c r="C57" i="8"/>
  <c r="D57" i="8"/>
  <c r="H57" i="8"/>
  <c r="F57" i="8" s="1"/>
  <c r="C58" i="8"/>
  <c r="D58" i="8"/>
  <c r="H58" i="8"/>
  <c r="F58" i="8" s="1"/>
  <c r="C59" i="8"/>
  <c r="D59" i="8"/>
  <c r="H59" i="8"/>
  <c r="F59" i="8" s="1"/>
  <c r="C60" i="8"/>
  <c r="D60" i="8"/>
  <c r="F60" i="8"/>
  <c r="H60" i="8"/>
  <c r="A60" i="8"/>
  <c r="B165" i="25" s="1"/>
  <c r="A57" i="8"/>
  <c r="B162" i="25" s="1"/>
  <c r="A58" i="8"/>
  <c r="B163" i="25" s="1"/>
  <c r="A59" i="8"/>
  <c r="B164" i="25" s="1"/>
  <c r="A56" i="8"/>
  <c r="B161" i="25" s="1"/>
  <c r="M213" i="25"/>
  <c r="H192" i="25"/>
  <c r="H149" i="25"/>
  <c r="H94" i="25"/>
  <c r="B19" i="25"/>
  <c r="I142" i="21"/>
  <c r="I143" i="21"/>
  <c r="I144" i="21"/>
  <c r="I145" i="21"/>
  <c r="I146" i="21"/>
  <c r="I147" i="21"/>
  <c r="I148" i="21"/>
  <c r="I149" i="21"/>
  <c r="I150" i="21"/>
  <c r="I153" i="21"/>
  <c r="I141" i="21"/>
  <c r="I140" i="21"/>
  <c r="M19" i="23"/>
  <c r="M18" i="23"/>
  <c r="M17" i="23"/>
  <c r="B58" i="8" l="1"/>
  <c r="B59" i="8"/>
  <c r="C151" i="21"/>
  <c r="B60" i="8"/>
  <c r="B57" i="8"/>
  <c r="B56" i="8"/>
  <c r="C152" i="21"/>
  <c r="I154" i="21"/>
  <c r="S1" i="23" l="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15" i="21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M19" i="11"/>
  <c r="M18" i="11"/>
  <c r="M17" i="11"/>
  <c r="J43" i="23"/>
  <c r="T43" i="23"/>
  <c r="C155" i="25"/>
  <c r="C156" i="25"/>
  <c r="C157" i="25"/>
  <c r="C158" i="25"/>
  <c r="C159" i="25"/>
  <c r="C160" i="25"/>
  <c r="C154" i="25"/>
  <c r="C153" i="25"/>
  <c r="H48" i="8"/>
  <c r="N83" i="8"/>
  <c r="H50" i="8"/>
  <c r="H51" i="8"/>
  <c r="H52" i="8"/>
  <c r="H53" i="8"/>
  <c r="H54" i="8"/>
  <c r="H55" i="8"/>
  <c r="H61" i="8"/>
  <c r="H49" i="8"/>
  <c r="N62" i="8"/>
  <c r="H42" i="8"/>
  <c r="H41" i="8"/>
  <c r="H39" i="8"/>
  <c r="H38" i="8"/>
  <c r="H37" i="8"/>
  <c r="H34" i="8"/>
  <c r="H33" i="8"/>
  <c r="H32" i="8"/>
  <c r="H31" i="8"/>
  <c r="H24" i="8"/>
  <c r="H25" i="8"/>
  <c r="H26" i="8"/>
  <c r="H27" i="8"/>
  <c r="H28" i="8"/>
  <c r="H23" i="8"/>
  <c r="H22" i="8"/>
  <c r="H20" i="8"/>
  <c r="N19" i="8"/>
  <c r="N80" i="8" s="1"/>
  <c r="N18" i="8"/>
  <c r="N17" i="8"/>
  <c r="N16" i="8"/>
  <c r="L28" i="16"/>
  <c r="K25" i="16"/>
  <c r="K24" i="16"/>
  <c r="K23" i="16"/>
  <c r="K26" i="16"/>
  <c r="K27" i="16"/>
  <c r="Q31" i="16"/>
  <c r="K22" i="16"/>
  <c r="K21" i="16"/>
  <c r="K13" i="16"/>
  <c r="K14" i="16"/>
  <c r="K15" i="16"/>
  <c r="K16" i="16"/>
  <c r="K17" i="16"/>
  <c r="K18" i="16"/>
  <c r="K19" i="16"/>
  <c r="K20" i="16"/>
  <c r="K12" i="16"/>
  <c r="K11" i="16"/>
  <c r="Q28" i="16"/>
  <c r="Q32" i="16" s="1"/>
  <c r="J25" i="23"/>
  <c r="J26" i="23"/>
  <c r="T25" i="23"/>
  <c r="T26" i="23"/>
  <c r="T42" i="23"/>
  <c r="T40" i="23"/>
  <c r="T39" i="23"/>
  <c r="T38" i="23"/>
  <c r="T35" i="23"/>
  <c r="T34" i="23"/>
  <c r="T33" i="23"/>
  <c r="T32" i="23"/>
  <c r="T29" i="23"/>
  <c r="T28" i="23"/>
  <c r="T27" i="23"/>
  <c r="T24" i="23"/>
  <c r="T23" i="23"/>
  <c r="T21" i="23"/>
  <c r="T19" i="23"/>
  <c r="AD19" i="23" s="1"/>
  <c r="T18" i="23"/>
  <c r="T17" i="23"/>
  <c r="AD17" i="23" s="1"/>
  <c r="J19" i="23"/>
  <c r="J18" i="23"/>
  <c r="AD18" i="23" s="1"/>
  <c r="J17" i="23"/>
  <c r="J21" i="23"/>
  <c r="J23" i="23"/>
  <c r="J24" i="23"/>
  <c r="J27" i="23"/>
  <c r="J28" i="23"/>
  <c r="J29" i="23"/>
  <c r="J32" i="23"/>
  <c r="J33" i="23"/>
  <c r="J34" i="23"/>
  <c r="J35" i="23"/>
  <c r="J38" i="23"/>
  <c r="J39" i="23"/>
  <c r="J40" i="23"/>
  <c r="J42" i="23"/>
  <c r="D142" i="21"/>
  <c r="D143" i="21"/>
  <c r="D144" i="21"/>
  <c r="D145" i="21"/>
  <c r="D146" i="21"/>
  <c r="D147" i="21"/>
  <c r="D148" i="21"/>
  <c r="D149" i="21"/>
  <c r="D150" i="21"/>
  <c r="D153" i="21"/>
  <c r="D141" i="21"/>
  <c r="D140" i="21"/>
  <c r="N43" i="11"/>
  <c r="N42" i="11"/>
  <c r="N40" i="11"/>
  <c r="N39" i="11"/>
  <c r="N38" i="11"/>
  <c r="N35" i="11"/>
  <c r="N34" i="11"/>
  <c r="N33" i="11"/>
  <c r="N32" i="11"/>
  <c r="N25" i="11"/>
  <c r="N26" i="11"/>
  <c r="N27" i="11"/>
  <c r="N28" i="11"/>
  <c r="N29" i="11"/>
  <c r="N24" i="11"/>
  <c r="N23" i="11"/>
  <c r="N21" i="11"/>
  <c r="T86" i="11"/>
  <c r="N52" i="11"/>
  <c r="N53" i="11"/>
  <c r="N54" i="11"/>
  <c r="N55" i="11"/>
  <c r="N56" i="11"/>
  <c r="N57" i="11"/>
  <c r="N58" i="11"/>
  <c r="N59" i="11"/>
  <c r="N60" i="11"/>
  <c r="N63" i="11"/>
  <c r="N51" i="11"/>
  <c r="N50" i="11"/>
  <c r="D56" i="11"/>
  <c r="D57" i="11"/>
  <c r="D58" i="11"/>
  <c r="D59" i="11"/>
  <c r="D60" i="11"/>
  <c r="D63" i="11"/>
  <c r="D50" i="11"/>
  <c r="T64" i="11"/>
  <c r="T41" i="11"/>
  <c r="T36" i="11"/>
  <c r="T30" i="11"/>
  <c r="T17" i="11"/>
  <c r="T18" i="11"/>
  <c r="T19" i="11"/>
  <c r="D55" i="11"/>
  <c r="D54" i="11"/>
  <c r="D53" i="11"/>
  <c r="D52" i="11"/>
  <c r="D51" i="11"/>
  <c r="D43" i="11"/>
  <c r="D42" i="11"/>
  <c r="D40" i="11"/>
  <c r="D39" i="11"/>
  <c r="D38" i="11"/>
  <c r="D34" i="11"/>
  <c r="D35" i="11"/>
  <c r="D33" i="11"/>
  <c r="D32" i="11"/>
  <c r="D25" i="11"/>
  <c r="D26" i="11"/>
  <c r="D27" i="11"/>
  <c r="D28" i="11"/>
  <c r="D29" i="11"/>
  <c r="D24" i="11"/>
  <c r="D23" i="11"/>
  <c r="D21" i="11"/>
  <c r="N29" i="8"/>
  <c r="N35" i="8"/>
  <c r="N40" i="8"/>
  <c r="T20" i="23" l="1"/>
  <c r="T20" i="11"/>
  <c r="T83" i="11" s="1"/>
  <c r="AD38" i="23"/>
  <c r="N43" i="8"/>
  <c r="N82" i="8" s="1"/>
  <c r="C167" i="25"/>
  <c r="AD33" i="23"/>
  <c r="AD39" i="23"/>
  <c r="AD27" i="23"/>
  <c r="AD24" i="23"/>
  <c r="AD40" i="23"/>
  <c r="AD34" i="23"/>
  <c r="AD28" i="23"/>
  <c r="AD21" i="23"/>
  <c r="AD23" i="23"/>
  <c r="AD29" i="23"/>
  <c r="AD35" i="23"/>
  <c r="AD42" i="23"/>
  <c r="T44" i="11"/>
  <c r="T85" i="11" s="1"/>
  <c r="J36" i="23"/>
  <c r="T36" i="23"/>
  <c r="AD25" i="23"/>
  <c r="AD32" i="23"/>
  <c r="AD26" i="23"/>
  <c r="T30" i="23"/>
  <c r="AD43" i="23"/>
  <c r="J41" i="23"/>
  <c r="T41" i="23"/>
  <c r="J30" i="23"/>
  <c r="J20" i="23"/>
  <c r="J19" i="11"/>
  <c r="J18" i="11"/>
  <c r="J17" i="11"/>
  <c r="K30" i="20"/>
  <c r="K29" i="20"/>
  <c r="U30" i="20"/>
  <c r="U29" i="20"/>
  <c r="U27" i="20"/>
  <c r="U26" i="20"/>
  <c r="U25" i="20"/>
  <c r="U24" i="20"/>
  <c r="U23" i="20"/>
  <c r="U13" i="20"/>
  <c r="U14" i="20"/>
  <c r="U15" i="20"/>
  <c r="U16" i="20"/>
  <c r="U17" i="20"/>
  <c r="U18" i="20"/>
  <c r="U19" i="20"/>
  <c r="U20" i="20"/>
  <c r="U21" i="20"/>
  <c r="U22" i="20"/>
  <c r="U12" i="20"/>
  <c r="U11" i="20"/>
  <c r="K27" i="20"/>
  <c r="K26" i="20"/>
  <c r="K25" i="20"/>
  <c r="K24" i="20"/>
  <c r="K23" i="20"/>
  <c r="K13" i="20"/>
  <c r="K14" i="20"/>
  <c r="K15" i="20"/>
  <c r="K16" i="20"/>
  <c r="K17" i="20"/>
  <c r="K18" i="20"/>
  <c r="K19" i="20"/>
  <c r="K20" i="20"/>
  <c r="K21" i="20"/>
  <c r="K22" i="20"/>
  <c r="K12" i="20"/>
  <c r="K11" i="20"/>
  <c r="AA28" i="20"/>
  <c r="AA32" i="20" s="1"/>
  <c r="AA31" i="20"/>
  <c r="Q28" i="20"/>
  <c r="Q31" i="20"/>
  <c r="J86" i="11"/>
  <c r="J64" i="11"/>
  <c r="J30" i="11"/>
  <c r="J36" i="11"/>
  <c r="J41" i="11"/>
  <c r="AD20" i="23" l="1"/>
  <c r="AD41" i="23"/>
  <c r="T44" i="23"/>
  <c r="AD36" i="23"/>
  <c r="AD30" i="23"/>
  <c r="J44" i="23"/>
  <c r="J20" i="11"/>
  <c r="J83" i="11" s="1"/>
  <c r="Q32" i="20"/>
  <c r="I23" i="20"/>
  <c r="I22" i="20"/>
  <c r="I21" i="20"/>
  <c r="I20" i="20"/>
  <c r="I19" i="20"/>
  <c r="I24" i="20"/>
  <c r="I15" i="20"/>
  <c r="I16" i="20"/>
  <c r="I17" i="20"/>
  <c r="I11" i="20"/>
  <c r="I12" i="20"/>
  <c r="I13" i="20"/>
  <c r="AD44" i="23" l="1"/>
  <c r="J44" i="11"/>
  <c r="J85" i="11" s="1"/>
  <c r="I18" i="20"/>
  <c r="I14" i="20"/>
  <c r="N43" i="27" l="1"/>
  <c r="O43" i="27"/>
  <c r="P43" i="27"/>
  <c r="R42" i="27"/>
  <c r="O42" i="27"/>
  <c r="P42" i="27"/>
  <c r="N42" i="27"/>
  <c r="N40" i="27"/>
  <c r="O40" i="27"/>
  <c r="P40" i="27"/>
  <c r="Q40" i="27"/>
  <c r="R40" i="27"/>
  <c r="O39" i="27"/>
  <c r="P39" i="27"/>
  <c r="Q39" i="27"/>
  <c r="R39" i="27"/>
  <c r="N39" i="27"/>
  <c r="O38" i="27"/>
  <c r="P38" i="27"/>
  <c r="Q38" i="27"/>
  <c r="R38" i="27"/>
  <c r="N38" i="27"/>
  <c r="N34" i="27"/>
  <c r="O34" i="27"/>
  <c r="P34" i="27"/>
  <c r="Q34" i="27"/>
  <c r="R34" i="27"/>
  <c r="N35" i="27"/>
  <c r="O35" i="27"/>
  <c r="P35" i="27"/>
  <c r="Q35" i="27"/>
  <c r="R35" i="27"/>
  <c r="O33" i="27"/>
  <c r="P33" i="27"/>
  <c r="Q33" i="27"/>
  <c r="R33" i="27"/>
  <c r="N33" i="27"/>
  <c r="O32" i="27"/>
  <c r="P32" i="27"/>
  <c r="Q32" i="27"/>
  <c r="R32" i="27"/>
  <c r="N32" i="27"/>
  <c r="N25" i="27"/>
  <c r="O25" i="27"/>
  <c r="P25" i="27"/>
  <c r="Q25" i="27"/>
  <c r="R25" i="27"/>
  <c r="N26" i="27"/>
  <c r="O26" i="27"/>
  <c r="P26" i="27"/>
  <c r="Q26" i="27"/>
  <c r="R26" i="27"/>
  <c r="N27" i="27"/>
  <c r="O27" i="27"/>
  <c r="P27" i="27"/>
  <c r="Q27" i="27"/>
  <c r="R27" i="27"/>
  <c r="N28" i="27"/>
  <c r="O28" i="27"/>
  <c r="P28" i="27"/>
  <c r="Q28" i="27"/>
  <c r="R28" i="27"/>
  <c r="N29" i="27"/>
  <c r="O29" i="27"/>
  <c r="P29" i="27"/>
  <c r="Q29" i="27"/>
  <c r="R29" i="27"/>
  <c r="O24" i="27"/>
  <c r="P24" i="27"/>
  <c r="Q24" i="27"/>
  <c r="R24" i="27"/>
  <c r="N24" i="27"/>
  <c r="O23" i="27"/>
  <c r="P23" i="27"/>
  <c r="Q23" i="27"/>
  <c r="R23" i="27"/>
  <c r="N23" i="27"/>
  <c r="L42" i="27"/>
  <c r="L43" i="27"/>
  <c r="L38" i="27"/>
  <c r="L39" i="27"/>
  <c r="L40" i="27"/>
  <c r="L32" i="27"/>
  <c r="L33" i="27"/>
  <c r="L34" i="27"/>
  <c r="L35" i="27"/>
  <c r="L25" i="27"/>
  <c r="L26" i="27"/>
  <c r="L27" i="27"/>
  <c r="L28" i="27"/>
  <c r="L29" i="27"/>
  <c r="L24" i="27"/>
  <c r="L23" i="27"/>
  <c r="L21" i="27"/>
  <c r="M33" i="27" l="1"/>
  <c r="AE8" i="27"/>
  <c r="AE5" i="27"/>
  <c r="AI1" i="27"/>
  <c r="AI42" i="27"/>
  <c r="G43" i="27"/>
  <c r="AG43" i="27" s="1"/>
  <c r="F43" i="27"/>
  <c r="AF43" i="27" s="1"/>
  <c r="E43" i="27"/>
  <c r="AE43" i="27" s="1"/>
  <c r="C43" i="27"/>
  <c r="AC43" i="27" s="1"/>
  <c r="I42" i="27"/>
  <c r="AA42" i="27" s="1"/>
  <c r="G42" i="27"/>
  <c r="AG42" i="27" s="1"/>
  <c r="F42" i="27"/>
  <c r="X42" i="27" s="1"/>
  <c r="E42" i="27"/>
  <c r="W42" i="27" s="1"/>
  <c r="C42" i="27"/>
  <c r="AC42" i="27" s="1"/>
  <c r="I40" i="27"/>
  <c r="AI40" i="27" s="1"/>
  <c r="H40" i="27"/>
  <c r="Z40" i="27" s="1"/>
  <c r="G40" i="27"/>
  <c r="AG40" i="27" s="1"/>
  <c r="F40" i="27"/>
  <c r="X40" i="27" s="1"/>
  <c r="E40" i="27"/>
  <c r="AE40" i="27" s="1"/>
  <c r="C40" i="27"/>
  <c r="AC40" i="27" s="1"/>
  <c r="I39" i="27"/>
  <c r="AI39" i="27" s="1"/>
  <c r="H39" i="27"/>
  <c r="Z39" i="27" s="1"/>
  <c r="G39" i="27"/>
  <c r="Y39" i="27" s="1"/>
  <c r="F39" i="27"/>
  <c r="AF39" i="27" s="1"/>
  <c r="E39" i="27"/>
  <c r="AE39" i="27" s="1"/>
  <c r="C39" i="27"/>
  <c r="AC39" i="27" s="1"/>
  <c r="L41" i="27"/>
  <c r="I38" i="27"/>
  <c r="AI38" i="27" s="1"/>
  <c r="H38" i="27"/>
  <c r="G38" i="27"/>
  <c r="AG38" i="27" s="1"/>
  <c r="F38" i="27"/>
  <c r="E38" i="27"/>
  <c r="AE38" i="27" s="1"/>
  <c r="C38" i="27"/>
  <c r="AC38" i="27" s="1"/>
  <c r="I35" i="27"/>
  <c r="AI35" i="27" s="1"/>
  <c r="H35" i="27"/>
  <c r="Z35" i="27" s="1"/>
  <c r="G35" i="27"/>
  <c r="Y35" i="27" s="1"/>
  <c r="F35" i="27"/>
  <c r="X35" i="27" s="1"/>
  <c r="E35" i="27"/>
  <c r="AE35" i="27" s="1"/>
  <c r="C35" i="27"/>
  <c r="AC35" i="27" s="1"/>
  <c r="I34" i="27"/>
  <c r="AI34" i="27" s="1"/>
  <c r="H34" i="27"/>
  <c r="Z34" i="27" s="1"/>
  <c r="G34" i="27"/>
  <c r="AG34" i="27" s="1"/>
  <c r="F34" i="27"/>
  <c r="E34" i="27"/>
  <c r="AE34" i="27" s="1"/>
  <c r="C34" i="27"/>
  <c r="AC34" i="27" s="1"/>
  <c r="I33" i="27"/>
  <c r="AI33" i="27" s="1"/>
  <c r="H33" i="27"/>
  <c r="AH33" i="27" s="1"/>
  <c r="G33" i="27"/>
  <c r="AG33" i="27" s="1"/>
  <c r="F33" i="27"/>
  <c r="AF33" i="27" s="1"/>
  <c r="E33" i="27"/>
  <c r="W33" i="27" s="1"/>
  <c r="C33" i="27"/>
  <c r="U33" i="27" s="1"/>
  <c r="Q36" i="27"/>
  <c r="O36" i="27"/>
  <c r="I32" i="27"/>
  <c r="AI32" i="27" s="1"/>
  <c r="H32" i="27"/>
  <c r="G32" i="27"/>
  <c r="AG32" i="27" s="1"/>
  <c r="F32" i="27"/>
  <c r="AF32" i="27" s="1"/>
  <c r="E32" i="27"/>
  <c r="AE32" i="27" s="1"/>
  <c r="C32" i="27"/>
  <c r="I29" i="27"/>
  <c r="AI29" i="27" s="1"/>
  <c r="H29" i="27"/>
  <c r="AH29" i="27" s="1"/>
  <c r="G29" i="27"/>
  <c r="AG29" i="27" s="1"/>
  <c r="F29" i="27"/>
  <c r="AF29" i="27" s="1"/>
  <c r="E29" i="27"/>
  <c r="AE29" i="27" s="1"/>
  <c r="C29" i="27"/>
  <c r="AC29" i="27" s="1"/>
  <c r="I28" i="27"/>
  <c r="AI28" i="27" s="1"/>
  <c r="H28" i="27"/>
  <c r="Z28" i="27" s="1"/>
  <c r="G28" i="27"/>
  <c r="AG28" i="27" s="1"/>
  <c r="F28" i="27"/>
  <c r="AF28" i="27" s="1"/>
  <c r="E28" i="27"/>
  <c r="AE28" i="27" s="1"/>
  <c r="C28" i="27"/>
  <c r="AC28" i="27" s="1"/>
  <c r="I27" i="27"/>
  <c r="AI27" i="27" s="1"/>
  <c r="H27" i="27"/>
  <c r="G27" i="27"/>
  <c r="AG27" i="27" s="1"/>
  <c r="F27" i="27"/>
  <c r="X27" i="27" s="1"/>
  <c r="E27" i="27"/>
  <c r="AE27" i="27" s="1"/>
  <c r="C27" i="27"/>
  <c r="AC27" i="27" s="1"/>
  <c r="G26" i="27"/>
  <c r="AG26" i="27" s="1"/>
  <c r="F26" i="27"/>
  <c r="E26" i="27"/>
  <c r="AE26" i="27" s="1"/>
  <c r="C26" i="27"/>
  <c r="U26" i="27" s="1"/>
  <c r="G25" i="27"/>
  <c r="AG25" i="27" s="1"/>
  <c r="F25" i="27"/>
  <c r="AF25" i="27" s="1"/>
  <c r="E25" i="27"/>
  <c r="W25" i="27" s="1"/>
  <c r="C25" i="27"/>
  <c r="AC25" i="27" s="1"/>
  <c r="M24" i="27"/>
  <c r="I24" i="27"/>
  <c r="AI24" i="27" s="1"/>
  <c r="H24" i="27"/>
  <c r="AH24" i="27" s="1"/>
  <c r="G24" i="27"/>
  <c r="AG24" i="27" s="1"/>
  <c r="F24" i="27"/>
  <c r="X24" i="27" s="1"/>
  <c r="E24" i="27"/>
  <c r="AE24" i="27" s="1"/>
  <c r="C24" i="27"/>
  <c r="AC24" i="27" s="1"/>
  <c r="R30" i="27"/>
  <c r="Q30" i="27"/>
  <c r="N30" i="27"/>
  <c r="L30" i="27"/>
  <c r="I23" i="27"/>
  <c r="AI23" i="27" s="1"/>
  <c r="H23" i="27"/>
  <c r="AH23" i="27" s="1"/>
  <c r="G23" i="27"/>
  <c r="AG23" i="27" s="1"/>
  <c r="F23" i="27"/>
  <c r="X23" i="27" s="1"/>
  <c r="E23" i="27"/>
  <c r="AE23" i="27" s="1"/>
  <c r="C23" i="27"/>
  <c r="AC23" i="27" s="1"/>
  <c r="R21" i="27"/>
  <c r="Q21" i="27"/>
  <c r="P21" i="27"/>
  <c r="O21" i="27"/>
  <c r="N21" i="27"/>
  <c r="I21" i="27"/>
  <c r="H21" i="27"/>
  <c r="G21" i="27"/>
  <c r="F21" i="27"/>
  <c r="E21" i="27"/>
  <c r="C21" i="27"/>
  <c r="AC21" i="27" s="1"/>
  <c r="I19" i="27"/>
  <c r="H19" i="27"/>
  <c r="G19" i="27"/>
  <c r="F19" i="27"/>
  <c r="E19" i="27"/>
  <c r="C19" i="27"/>
  <c r="I18" i="27"/>
  <c r="H18" i="27"/>
  <c r="G18" i="27"/>
  <c r="F18" i="27"/>
  <c r="E18" i="27"/>
  <c r="C18" i="27"/>
  <c r="B9" i="27"/>
  <c r="B8" i="27"/>
  <c r="B7" i="27"/>
  <c r="B6" i="27"/>
  <c r="B5" i="27"/>
  <c r="B4" i="27"/>
  <c r="M62" i="8"/>
  <c r="D70" i="8"/>
  <c r="D71" i="8"/>
  <c r="D72" i="8"/>
  <c r="D73" i="8"/>
  <c r="D74" i="8"/>
  <c r="D69" i="8"/>
  <c r="M75" i="8"/>
  <c r="W26" i="27" l="1"/>
  <c r="AG39" i="27"/>
  <c r="AH39" i="27"/>
  <c r="D21" i="27"/>
  <c r="B21" i="27" s="1"/>
  <c r="X28" i="27"/>
  <c r="U29" i="27"/>
  <c r="H41" i="27"/>
  <c r="Y42" i="27"/>
  <c r="AH34" i="27"/>
  <c r="AG35" i="27"/>
  <c r="AF27" i="27"/>
  <c r="AA28" i="27"/>
  <c r="U34" i="27"/>
  <c r="AH40" i="27"/>
  <c r="H20" i="27"/>
  <c r="AE33" i="27"/>
  <c r="D18" i="27"/>
  <c r="B18" i="27" s="1"/>
  <c r="D19" i="27"/>
  <c r="B19" i="27" s="1"/>
  <c r="Z21" i="27"/>
  <c r="AH21" i="27"/>
  <c r="AF23" i="27"/>
  <c r="AH35" i="27"/>
  <c r="M21" i="27"/>
  <c r="AE21" i="27"/>
  <c r="Z27" i="27"/>
  <c r="AH27" i="27"/>
  <c r="Z33" i="27"/>
  <c r="AC33" i="27"/>
  <c r="AH28" i="27"/>
  <c r="F20" i="27"/>
  <c r="AG21" i="27"/>
  <c r="D23" i="27"/>
  <c r="B23" i="27" s="1"/>
  <c r="U25" i="27"/>
  <c r="W28" i="27"/>
  <c r="D42" i="27"/>
  <c r="B42" i="27" s="1"/>
  <c r="AE25" i="27"/>
  <c r="AF40" i="27"/>
  <c r="AF35" i="27"/>
  <c r="AE42" i="27"/>
  <c r="Y27" i="27"/>
  <c r="AI21" i="27"/>
  <c r="C36" i="27"/>
  <c r="H36" i="27"/>
  <c r="AH36" i="27" s="1"/>
  <c r="AH32" i="27"/>
  <c r="D34" i="27"/>
  <c r="B34" i="27" s="1"/>
  <c r="AF34" i="27"/>
  <c r="X39" i="27"/>
  <c r="AH38" i="27"/>
  <c r="X21" i="27"/>
  <c r="AF21" i="27"/>
  <c r="D26" i="27"/>
  <c r="B26" i="27" s="1"/>
  <c r="AA33" i="27"/>
  <c r="Y34" i="27"/>
  <c r="F41" i="27"/>
  <c r="AC32" i="27"/>
  <c r="AF42" i="27"/>
  <c r="AF24" i="27"/>
  <c r="AC26" i="27"/>
  <c r="AF38" i="27"/>
  <c r="AF26" i="27"/>
  <c r="H30" i="27"/>
  <c r="AH30" i="27" s="1"/>
  <c r="D24" i="27"/>
  <c r="B24" i="27" s="1"/>
  <c r="Z29" i="27"/>
  <c r="Z24" i="27"/>
  <c r="AA29" i="27"/>
  <c r="W29" i="27"/>
  <c r="P30" i="27"/>
  <c r="D25" i="27"/>
  <c r="B25" i="27" s="1"/>
  <c r="W27" i="27"/>
  <c r="AA27" i="27"/>
  <c r="D28" i="27"/>
  <c r="B28" i="27" s="1"/>
  <c r="U28" i="27"/>
  <c r="Y29" i="27"/>
  <c r="F36" i="27"/>
  <c r="X36" i="27" s="1"/>
  <c r="L36" i="27"/>
  <c r="Y33" i="27"/>
  <c r="X34" i="27"/>
  <c r="W35" i="27"/>
  <c r="AA35" i="27"/>
  <c r="C41" i="27"/>
  <c r="AC41" i="27" s="1"/>
  <c r="Z38" i="27"/>
  <c r="W39" i="27"/>
  <c r="AA39" i="27"/>
  <c r="D40" i="27"/>
  <c r="B40" i="27" s="1"/>
  <c r="U40" i="27"/>
  <c r="C20" i="27"/>
  <c r="G20" i="27"/>
  <c r="W21" i="27"/>
  <c r="AA21" i="27"/>
  <c r="C30" i="27"/>
  <c r="U30" i="27" s="1"/>
  <c r="G30" i="27"/>
  <c r="Y30" i="27" s="1"/>
  <c r="M23" i="27"/>
  <c r="Z23" i="27"/>
  <c r="U24" i="27"/>
  <c r="Y24" i="27"/>
  <c r="M26" i="27"/>
  <c r="D29" i="27"/>
  <c r="B29" i="27" s="1"/>
  <c r="G36" i="27"/>
  <c r="N36" i="27"/>
  <c r="R36" i="27"/>
  <c r="D33" i="27"/>
  <c r="E41" i="27"/>
  <c r="I41" i="27"/>
  <c r="W40" i="27"/>
  <c r="AA40" i="27"/>
  <c r="D43" i="27"/>
  <c r="B43" i="27" s="1"/>
  <c r="M43" i="27"/>
  <c r="X25" i="27"/>
  <c r="Z32" i="27"/>
  <c r="X43" i="27"/>
  <c r="E20" i="27"/>
  <c r="I20" i="27"/>
  <c r="U21" i="27"/>
  <c r="Y21" i="27"/>
  <c r="E30" i="27"/>
  <c r="W30" i="27" s="1"/>
  <c r="I30" i="27"/>
  <c r="AI30" i="27" s="1"/>
  <c r="O30" i="27"/>
  <c r="W24" i="27"/>
  <c r="AA24" i="27"/>
  <c r="Y25" i="27"/>
  <c r="Y26" i="27"/>
  <c r="X26" i="27"/>
  <c r="D27" i="27"/>
  <c r="B27" i="27" s="1"/>
  <c r="U27" i="27"/>
  <c r="Y28" i="27"/>
  <c r="X29" i="27"/>
  <c r="E36" i="27"/>
  <c r="I36" i="27"/>
  <c r="P36" i="27"/>
  <c r="X33" i="27"/>
  <c r="W34" i="27"/>
  <c r="AA34" i="27"/>
  <c r="D35" i="27"/>
  <c r="B35" i="27" s="1"/>
  <c r="U35" i="27"/>
  <c r="G41" i="27"/>
  <c r="D39" i="27"/>
  <c r="B39" i="27" s="1"/>
  <c r="U39" i="27"/>
  <c r="Y40" i="27"/>
  <c r="U42" i="27"/>
  <c r="Y43" i="27"/>
  <c r="F30" i="27"/>
  <c r="M25" i="27"/>
  <c r="M27" i="27"/>
  <c r="M28" i="27"/>
  <c r="M29" i="27"/>
  <c r="D32" i="27"/>
  <c r="M32" i="27"/>
  <c r="X32" i="27"/>
  <c r="M34" i="27"/>
  <c r="M35" i="27"/>
  <c r="D38" i="27"/>
  <c r="M38" i="27"/>
  <c r="X38" i="27"/>
  <c r="M39" i="27"/>
  <c r="M40" i="27"/>
  <c r="U43" i="27"/>
  <c r="W23" i="27"/>
  <c r="AA23" i="27"/>
  <c r="W32" i="27"/>
  <c r="AA32" i="27"/>
  <c r="W38" i="27"/>
  <c r="AA38" i="27"/>
  <c r="W43" i="27"/>
  <c r="U23" i="27"/>
  <c r="Y23" i="27"/>
  <c r="U32" i="27"/>
  <c r="Y32" i="27"/>
  <c r="U38" i="27"/>
  <c r="Y38" i="27"/>
  <c r="M42" i="27"/>
  <c r="H148" i="21"/>
  <c r="H149" i="21"/>
  <c r="H150" i="21"/>
  <c r="G148" i="21"/>
  <c r="G149" i="21"/>
  <c r="G150" i="21"/>
  <c r="F148" i="21"/>
  <c r="F149" i="21"/>
  <c r="F150" i="21"/>
  <c r="E148" i="21"/>
  <c r="E149" i="21"/>
  <c r="E150" i="21"/>
  <c r="B141" i="21"/>
  <c r="B142" i="21"/>
  <c r="B143" i="21"/>
  <c r="B144" i="21"/>
  <c r="B145" i="21"/>
  <c r="B146" i="21"/>
  <c r="B147" i="21"/>
  <c r="B148" i="21"/>
  <c r="B149" i="21"/>
  <c r="B150" i="21"/>
  <c r="B153" i="21"/>
  <c r="B140" i="21"/>
  <c r="C150" i="21" l="1"/>
  <c r="C149" i="21"/>
  <c r="C148" i="21"/>
  <c r="AD21" i="27"/>
  <c r="AA30" i="27"/>
  <c r="AF30" i="27"/>
  <c r="Z36" i="27"/>
  <c r="AF36" i="27"/>
  <c r="AG30" i="27"/>
  <c r="Z30" i="27"/>
  <c r="AD34" i="27"/>
  <c r="AD38" i="27"/>
  <c r="AD40" i="27"/>
  <c r="AD28" i="27"/>
  <c r="AD39" i="27"/>
  <c r="AD24" i="27"/>
  <c r="V24" i="27"/>
  <c r="AD35" i="27"/>
  <c r="AE30" i="27"/>
  <c r="V42" i="27"/>
  <c r="AD42" i="27"/>
  <c r="AD25" i="27"/>
  <c r="U41" i="27"/>
  <c r="AA36" i="27"/>
  <c r="AI36" i="27"/>
  <c r="AD23" i="27"/>
  <c r="AD29" i="27"/>
  <c r="AD43" i="27"/>
  <c r="AE36" i="27"/>
  <c r="V21" i="27"/>
  <c r="AD32" i="27"/>
  <c r="AD27" i="27"/>
  <c r="B33" i="27"/>
  <c r="AD33" i="27"/>
  <c r="U36" i="27"/>
  <c r="AC36" i="27"/>
  <c r="AG36" i="27"/>
  <c r="V26" i="27"/>
  <c r="AD26" i="27"/>
  <c r="AC30" i="27"/>
  <c r="Y36" i="27"/>
  <c r="X30" i="27"/>
  <c r="V43" i="27"/>
  <c r="D30" i="27"/>
  <c r="B30" i="27"/>
  <c r="D20" i="27"/>
  <c r="W36" i="27"/>
  <c r="V23" i="27"/>
  <c r="V39" i="27"/>
  <c r="V35" i="27"/>
  <c r="V27" i="27"/>
  <c r="V34" i="27"/>
  <c r="B32" i="27"/>
  <c r="B36" i="27" s="1"/>
  <c r="D36" i="27"/>
  <c r="M30" i="27"/>
  <c r="V25" i="27"/>
  <c r="M41" i="27"/>
  <c r="V38" i="27"/>
  <c r="V33" i="27"/>
  <c r="V29" i="27"/>
  <c r="V40" i="27"/>
  <c r="B38" i="27"/>
  <c r="B41" i="27" s="1"/>
  <c r="D41" i="27"/>
  <c r="V28" i="27"/>
  <c r="M36" i="27"/>
  <c r="V32" i="27"/>
  <c r="B81" i="8"/>
  <c r="D81" i="8"/>
  <c r="B82" i="8"/>
  <c r="C82" i="8"/>
  <c r="B83" i="8"/>
  <c r="C83" i="8"/>
  <c r="B84" i="8"/>
  <c r="C84" i="8"/>
  <c r="Q86" i="11"/>
  <c r="P86" i="11"/>
  <c r="O86" i="11"/>
  <c r="S77" i="11"/>
  <c r="I77" i="11"/>
  <c r="D75" i="8" s="1"/>
  <c r="AD30" i="27" l="1"/>
  <c r="V36" i="27"/>
  <c r="AD36" i="27"/>
  <c r="AD41" i="27"/>
  <c r="B20" i="27"/>
  <c r="V30" i="27"/>
  <c r="V41" i="27"/>
  <c r="L58" i="11"/>
  <c r="L59" i="11"/>
  <c r="L60" i="11"/>
  <c r="B58" i="11"/>
  <c r="B59" i="11"/>
  <c r="U59" i="11" l="1"/>
  <c r="U58" i="11"/>
  <c r="V60" i="11"/>
  <c r="V59" i="11"/>
  <c r="V58" i="11"/>
  <c r="B60" i="11"/>
  <c r="U60" i="11" s="1"/>
  <c r="S25" i="20"/>
  <c r="S27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6" i="20"/>
  <c r="S12" i="20"/>
  <c r="S11" i="20"/>
  <c r="S30" i="20"/>
  <c r="S29" i="20"/>
  <c r="T31" i="20"/>
  <c r="T28" i="20"/>
  <c r="T32" i="20" l="1"/>
  <c r="U28" i="20"/>
  <c r="U31" i="20"/>
  <c r="F24" i="10"/>
  <c r="H193" i="25"/>
  <c r="H183" i="25"/>
  <c r="H182" i="25"/>
  <c r="E193" i="25"/>
  <c r="C32" i="8"/>
  <c r="U32" i="20" l="1"/>
  <c r="F32" i="8"/>
  <c r="E183" i="25"/>
  <c r="P33" i="23"/>
  <c r="Q33" i="23"/>
  <c r="R33" i="23"/>
  <c r="S33" i="23"/>
  <c r="O33" i="23"/>
  <c r="M33" i="23"/>
  <c r="I33" i="23"/>
  <c r="H33" i="23"/>
  <c r="G33" i="23"/>
  <c r="F33" i="23"/>
  <c r="E33" i="23"/>
  <c r="C33" i="23"/>
  <c r="N33" i="23" l="1"/>
  <c r="L33" i="23" s="1"/>
  <c r="D33" i="23"/>
  <c r="B33" i="23" s="1"/>
  <c r="K33" i="27"/>
  <c r="AB33" i="27" s="1"/>
  <c r="K183" i="25"/>
  <c r="K193" i="25"/>
  <c r="AC33" i="23"/>
  <c r="Z33" i="23"/>
  <c r="AB33" i="23"/>
  <c r="W33" i="23"/>
  <c r="AA33" i="23"/>
  <c r="Y33" i="23"/>
  <c r="T33" i="27" l="1"/>
  <c r="X33" i="23"/>
  <c r="V33" i="23"/>
  <c r="H168" i="21"/>
  <c r="L33" i="11"/>
  <c r="E168" i="21"/>
  <c r="V33" i="11" l="1"/>
  <c r="B33" i="11"/>
  <c r="K182" i="25" s="1"/>
  <c r="E182" i="25"/>
  <c r="D32" i="8"/>
  <c r="B32" i="8" s="1"/>
  <c r="L62" i="8"/>
  <c r="K62" i="8"/>
  <c r="J62" i="8"/>
  <c r="I62" i="8"/>
  <c r="H62" i="8" s="1"/>
  <c r="S64" i="11"/>
  <c r="P64" i="11"/>
  <c r="Q64" i="11"/>
  <c r="R64" i="11"/>
  <c r="O64" i="11"/>
  <c r="I64" i="11"/>
  <c r="H64" i="11"/>
  <c r="F64" i="11"/>
  <c r="E64" i="11"/>
  <c r="G64" i="11"/>
  <c r="J31" i="20"/>
  <c r="E154" i="25"/>
  <c r="D64" i="11" l="1"/>
  <c r="N64" i="11"/>
  <c r="K168" i="21"/>
  <c r="U33" i="11"/>
  <c r="D5" i="21"/>
  <c r="D4" i="21"/>
  <c r="D5" i="25"/>
  <c r="D4" i="25"/>
  <c r="H154" i="25"/>
  <c r="H155" i="25"/>
  <c r="H156" i="25"/>
  <c r="H157" i="25"/>
  <c r="H158" i="25"/>
  <c r="H159" i="25"/>
  <c r="H160" i="25"/>
  <c r="G154" i="25"/>
  <c r="G155" i="25"/>
  <c r="G156" i="25"/>
  <c r="G157" i="25"/>
  <c r="G158" i="25"/>
  <c r="G159" i="25"/>
  <c r="G160" i="25"/>
  <c r="F154" i="25"/>
  <c r="F155" i="25"/>
  <c r="F156" i="25"/>
  <c r="F157" i="25"/>
  <c r="F158" i="25"/>
  <c r="F159" i="25"/>
  <c r="F160" i="25"/>
  <c r="E155" i="25"/>
  <c r="E156" i="25"/>
  <c r="E157" i="25"/>
  <c r="E158" i="25"/>
  <c r="E159" i="25"/>
  <c r="E160" i="25"/>
  <c r="D154" i="25"/>
  <c r="D155" i="25"/>
  <c r="D156" i="25"/>
  <c r="D157" i="25"/>
  <c r="D158" i="25"/>
  <c r="D159" i="25"/>
  <c r="D160" i="25"/>
  <c r="H153" i="25"/>
  <c r="G153" i="25"/>
  <c r="F153" i="25"/>
  <c r="E153" i="25"/>
  <c r="D153" i="25"/>
  <c r="G62" i="8"/>
  <c r="D167" i="25" l="1"/>
  <c r="H167" i="25"/>
  <c r="E167" i="25"/>
  <c r="F167" i="25"/>
  <c r="G167" i="25"/>
  <c r="H141" i="21"/>
  <c r="H142" i="21"/>
  <c r="H143" i="21"/>
  <c r="H144" i="21"/>
  <c r="H145" i="21"/>
  <c r="H146" i="21"/>
  <c r="H147" i="21"/>
  <c r="H153" i="21"/>
  <c r="G141" i="21"/>
  <c r="G142" i="21"/>
  <c r="G143" i="21"/>
  <c r="G144" i="21"/>
  <c r="G145" i="21"/>
  <c r="G146" i="21"/>
  <c r="G147" i="21"/>
  <c r="G153" i="21"/>
  <c r="F141" i="21"/>
  <c r="F142" i="21"/>
  <c r="F143" i="21"/>
  <c r="F144" i="21"/>
  <c r="F145" i="21"/>
  <c r="F146" i="21"/>
  <c r="F147" i="21"/>
  <c r="F153" i="21"/>
  <c r="E141" i="21"/>
  <c r="C141" i="21" s="1"/>
  <c r="E142" i="21"/>
  <c r="C142" i="21" s="1"/>
  <c r="E143" i="21"/>
  <c r="C143" i="21" s="1"/>
  <c r="E144" i="21"/>
  <c r="C144" i="21" s="1"/>
  <c r="E145" i="21"/>
  <c r="C145" i="21" s="1"/>
  <c r="E146" i="21"/>
  <c r="C146" i="21" s="1"/>
  <c r="E147" i="21"/>
  <c r="C147" i="21" s="1"/>
  <c r="E153" i="21"/>
  <c r="C153" i="21" s="1"/>
  <c r="E140" i="21"/>
  <c r="F140" i="21"/>
  <c r="G140" i="21"/>
  <c r="H140" i="21"/>
  <c r="C49" i="8"/>
  <c r="C50" i="8"/>
  <c r="C51" i="8"/>
  <c r="C52" i="8"/>
  <c r="C53" i="8"/>
  <c r="C54" i="8"/>
  <c r="C55" i="8"/>
  <c r="C61" i="8"/>
  <c r="C48" i="8"/>
  <c r="A61" i="8"/>
  <c r="B166" i="25" s="1"/>
  <c r="M64" i="11"/>
  <c r="L64" i="11" s="1"/>
  <c r="C64" i="11"/>
  <c r="V51" i="11"/>
  <c r="B52" i="11"/>
  <c r="U52" i="11" s="1"/>
  <c r="B56" i="11"/>
  <c r="V57" i="11"/>
  <c r="V63" i="11"/>
  <c r="B50" i="11"/>
  <c r="U50" i="11" s="1"/>
  <c r="L51" i="11"/>
  <c r="L52" i="11"/>
  <c r="L53" i="11"/>
  <c r="L54" i="11"/>
  <c r="L55" i="11"/>
  <c r="L56" i="11"/>
  <c r="L57" i="11"/>
  <c r="L63" i="11"/>
  <c r="F62" i="8"/>
  <c r="F49" i="8"/>
  <c r="F50" i="8"/>
  <c r="F51" i="8"/>
  <c r="F52" i="8"/>
  <c r="F53" i="8"/>
  <c r="F54" i="8"/>
  <c r="F55" i="8"/>
  <c r="F61" i="8"/>
  <c r="F48" i="8"/>
  <c r="V64" i="11"/>
  <c r="C140" i="21" l="1"/>
  <c r="U56" i="11"/>
  <c r="V55" i="11"/>
  <c r="V54" i="11"/>
  <c r="V53" i="11"/>
  <c r="B53" i="11"/>
  <c r="U53" i="11" s="1"/>
  <c r="B57" i="11"/>
  <c r="U57" i="11" s="1"/>
  <c r="H154" i="21"/>
  <c r="G154" i="21"/>
  <c r="F154" i="21"/>
  <c r="E154" i="21"/>
  <c r="B55" i="11"/>
  <c r="U55" i="11" s="1"/>
  <c r="B51" i="11"/>
  <c r="U51" i="11" s="1"/>
  <c r="D54" i="8"/>
  <c r="B54" i="8" s="1"/>
  <c r="D50" i="8"/>
  <c r="B50" i="8" s="1"/>
  <c r="V56" i="11"/>
  <c r="V52" i="11"/>
  <c r="B54" i="11"/>
  <c r="U54" i="11" s="1"/>
  <c r="D53" i="8"/>
  <c r="B53" i="8" s="1"/>
  <c r="D49" i="8"/>
  <c r="B49" i="8" s="1"/>
  <c r="D52" i="8"/>
  <c r="B52" i="8" s="1"/>
  <c r="D55" i="8"/>
  <c r="B55" i="8" s="1"/>
  <c r="D51" i="8"/>
  <c r="B51" i="8" s="1"/>
  <c r="D154" i="21"/>
  <c r="B63" i="11"/>
  <c r="U63" i="11" s="1"/>
  <c r="D61" i="8"/>
  <c r="B61" i="8" s="1"/>
  <c r="C62" i="8"/>
  <c r="D48" i="8"/>
  <c r="V50" i="11"/>
  <c r="L50" i="11" s="1"/>
  <c r="B64" i="11"/>
  <c r="U64" i="11" s="1"/>
  <c r="C154" i="21" l="1"/>
  <c r="B48" i="8"/>
  <c r="D62" i="8"/>
  <c r="B62" i="8" s="1"/>
  <c r="M260" i="25"/>
  <c r="M248" i="25"/>
  <c r="H237" i="25"/>
  <c r="H227" i="25"/>
  <c r="H217" i="25"/>
  <c r="H203" i="25"/>
  <c r="H173" i="25"/>
  <c r="H151" i="25"/>
  <c r="H140" i="25"/>
  <c r="H129" i="25"/>
  <c r="H118" i="25"/>
  <c r="H107" i="25"/>
  <c r="H96" i="25"/>
  <c r="H85" i="25"/>
  <c r="M55" i="25"/>
  <c r="M39" i="25" l="1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B35" i="25"/>
  <c r="M19" i="25"/>
  <c r="H19" i="25"/>
  <c r="G19" i="25"/>
  <c r="E19" i="25"/>
  <c r="D19" i="25"/>
  <c r="I260" i="25"/>
  <c r="I248" i="25"/>
  <c r="H236" i="25"/>
  <c r="H226" i="25"/>
  <c r="H216" i="25"/>
  <c r="H202" i="25"/>
  <c r="H172" i="25"/>
  <c r="H138" i="25"/>
  <c r="H127" i="25"/>
  <c r="H116" i="25"/>
  <c r="H105" i="25"/>
  <c r="H84" i="25"/>
  <c r="I82" i="25"/>
  <c r="I55" i="25"/>
  <c r="M47" i="25"/>
  <c r="E47" i="25"/>
  <c r="M37" i="25" l="1"/>
  <c r="M40" i="25"/>
  <c r="M38" i="25"/>
  <c r="M41" i="25"/>
  <c r="I240" i="21"/>
  <c r="I228" i="21"/>
  <c r="H217" i="21"/>
  <c r="H208" i="21"/>
  <c r="H199" i="21"/>
  <c r="H186" i="21"/>
  <c r="H177" i="21"/>
  <c r="H159" i="21"/>
  <c r="I76" i="21"/>
  <c r="I49" i="21"/>
  <c r="H137" i="21"/>
  <c r="H127" i="21"/>
  <c r="H117" i="21"/>
  <c r="H107" i="21"/>
  <c r="H97" i="21" l="1"/>
  <c r="H87" i="21"/>
  <c r="H78" i="21"/>
  <c r="S8" i="23" l="1"/>
  <c r="S5" i="23"/>
  <c r="D18" i="21"/>
  <c r="D19" i="21"/>
  <c r="D20" i="21"/>
  <c r="Q43" i="23"/>
  <c r="P43" i="23"/>
  <c r="O43" i="23"/>
  <c r="M43" i="23"/>
  <c r="M42" i="23"/>
  <c r="I42" i="23"/>
  <c r="S42" i="23"/>
  <c r="Q42" i="23"/>
  <c r="P42" i="23"/>
  <c r="O42" i="23"/>
  <c r="S39" i="23"/>
  <c r="S40" i="23"/>
  <c r="R39" i="23"/>
  <c r="R40" i="23"/>
  <c r="Q39" i="23"/>
  <c r="Q40" i="23"/>
  <c r="P39" i="23"/>
  <c r="P40" i="23"/>
  <c r="O39" i="23"/>
  <c r="O40" i="23"/>
  <c r="P38" i="23"/>
  <c r="Q38" i="23"/>
  <c r="R38" i="23"/>
  <c r="S38" i="23"/>
  <c r="O38" i="23"/>
  <c r="M39" i="23"/>
  <c r="M40" i="23"/>
  <c r="M38" i="23"/>
  <c r="S34" i="23"/>
  <c r="S35" i="23"/>
  <c r="R34" i="23"/>
  <c r="R35" i="23"/>
  <c r="Q34" i="23"/>
  <c r="Q35" i="23"/>
  <c r="P34" i="23"/>
  <c r="P35" i="23"/>
  <c r="O34" i="23"/>
  <c r="O35" i="23"/>
  <c r="P32" i="23"/>
  <c r="Q32" i="23"/>
  <c r="R32" i="23"/>
  <c r="S32" i="23"/>
  <c r="O32" i="23"/>
  <c r="M34" i="23"/>
  <c r="M35" i="23"/>
  <c r="M32" i="23"/>
  <c r="M24" i="23"/>
  <c r="M25" i="23"/>
  <c r="M26" i="23"/>
  <c r="M27" i="23"/>
  <c r="M28" i="23"/>
  <c r="M29" i="23"/>
  <c r="R29" i="23"/>
  <c r="S29" i="23"/>
  <c r="R28" i="23"/>
  <c r="S28" i="23"/>
  <c r="R27" i="23"/>
  <c r="S27" i="23"/>
  <c r="S24" i="23"/>
  <c r="R24" i="23"/>
  <c r="Q24" i="23"/>
  <c r="Q25" i="23"/>
  <c r="Q26" i="23"/>
  <c r="Q27" i="23"/>
  <c r="Q28" i="23"/>
  <c r="Q29" i="23"/>
  <c r="P24" i="23"/>
  <c r="P25" i="23"/>
  <c r="P26" i="23"/>
  <c r="P27" i="23"/>
  <c r="P28" i="23"/>
  <c r="P29" i="23"/>
  <c r="O24" i="23"/>
  <c r="O25" i="23"/>
  <c r="O26" i="23"/>
  <c r="O27" i="23"/>
  <c r="O28" i="23"/>
  <c r="O29" i="23"/>
  <c r="P23" i="23"/>
  <c r="Q23" i="23"/>
  <c r="R23" i="23"/>
  <c r="S23" i="23"/>
  <c r="O23" i="23"/>
  <c r="M23" i="23"/>
  <c r="P21" i="23"/>
  <c r="Q21" i="23"/>
  <c r="R21" i="23"/>
  <c r="S21" i="23"/>
  <c r="O21" i="23"/>
  <c r="M21" i="23"/>
  <c r="G43" i="23"/>
  <c r="F43" i="23"/>
  <c r="E43" i="23"/>
  <c r="G42" i="23"/>
  <c r="F42" i="23"/>
  <c r="E42" i="23"/>
  <c r="F40" i="23"/>
  <c r="G40" i="23"/>
  <c r="H40" i="23"/>
  <c r="I40" i="23"/>
  <c r="AC40" i="23" s="1"/>
  <c r="F39" i="23"/>
  <c r="G39" i="23"/>
  <c r="H39" i="23"/>
  <c r="I39" i="23"/>
  <c r="F38" i="23"/>
  <c r="G38" i="23"/>
  <c r="H38" i="23"/>
  <c r="I38" i="23"/>
  <c r="AC38" i="23" s="1"/>
  <c r="E39" i="23"/>
  <c r="E40" i="23"/>
  <c r="E38" i="23"/>
  <c r="F35" i="23"/>
  <c r="G35" i="23"/>
  <c r="H35" i="23"/>
  <c r="I35" i="23"/>
  <c r="F34" i="23"/>
  <c r="G34" i="23"/>
  <c r="H34" i="23"/>
  <c r="I34" i="23"/>
  <c r="F32" i="23"/>
  <c r="G32" i="23"/>
  <c r="H32" i="23"/>
  <c r="I32" i="23"/>
  <c r="E34" i="23"/>
  <c r="E35" i="23"/>
  <c r="E32" i="23"/>
  <c r="H29" i="23"/>
  <c r="I29" i="23"/>
  <c r="H28" i="23"/>
  <c r="I28" i="23"/>
  <c r="H27" i="23"/>
  <c r="I27" i="23"/>
  <c r="I24" i="23"/>
  <c r="H24" i="23"/>
  <c r="G24" i="23"/>
  <c r="G25" i="23"/>
  <c r="G26" i="23"/>
  <c r="G27" i="23"/>
  <c r="G28" i="23"/>
  <c r="G29" i="23"/>
  <c r="F24" i="23"/>
  <c r="F25" i="23"/>
  <c r="F26" i="23"/>
  <c r="F27" i="23"/>
  <c r="F28" i="23"/>
  <c r="F29" i="23"/>
  <c r="E24" i="23"/>
  <c r="E25" i="23"/>
  <c r="E26" i="23"/>
  <c r="E27" i="23"/>
  <c r="E28" i="23"/>
  <c r="E29" i="23"/>
  <c r="I23" i="23"/>
  <c r="F23" i="23"/>
  <c r="G23" i="23"/>
  <c r="H23" i="23"/>
  <c r="E23" i="23"/>
  <c r="F21" i="23"/>
  <c r="G21" i="23"/>
  <c r="H21" i="23"/>
  <c r="I21" i="23"/>
  <c r="E21" i="23"/>
  <c r="C43" i="23"/>
  <c r="C42" i="23"/>
  <c r="C39" i="23"/>
  <c r="C40" i="23"/>
  <c r="C38" i="23"/>
  <c r="C34" i="23"/>
  <c r="W34" i="23" s="1"/>
  <c r="C35" i="23"/>
  <c r="C32" i="23"/>
  <c r="W32" i="23" s="1"/>
  <c r="C24" i="23"/>
  <c r="C25" i="23"/>
  <c r="C26" i="23"/>
  <c r="C27" i="23"/>
  <c r="C28" i="23"/>
  <c r="C29" i="23"/>
  <c r="C23" i="23"/>
  <c r="C21" i="23"/>
  <c r="AB38" i="23"/>
  <c r="N26" i="23" l="1"/>
  <c r="N39" i="23"/>
  <c r="L39" i="23" s="1"/>
  <c r="D28" i="23"/>
  <c r="D24" i="23"/>
  <c r="N23" i="23"/>
  <c r="N32" i="23"/>
  <c r="L32" i="23" s="1"/>
  <c r="N43" i="23"/>
  <c r="N29" i="23"/>
  <c r="N25" i="23"/>
  <c r="N35" i="23"/>
  <c r="L35" i="23" s="1"/>
  <c r="N42" i="23"/>
  <c r="L42" i="23" s="1"/>
  <c r="N21" i="23"/>
  <c r="N28" i="23"/>
  <c r="L28" i="23" s="1"/>
  <c r="N24" i="23"/>
  <c r="L24" i="23" s="1"/>
  <c r="N34" i="23"/>
  <c r="N38" i="23"/>
  <c r="D29" i="23"/>
  <c r="D25" i="23"/>
  <c r="D34" i="23"/>
  <c r="B34" i="23" s="1"/>
  <c r="D42" i="23"/>
  <c r="B42" i="23" s="1"/>
  <c r="N27" i="23"/>
  <c r="N40" i="23"/>
  <c r="D21" i="23"/>
  <c r="B21" i="23" s="1"/>
  <c r="D27" i="23"/>
  <c r="D32" i="23"/>
  <c r="B32" i="23" s="1"/>
  <c r="D40" i="23"/>
  <c r="B40" i="23" s="1"/>
  <c r="D38" i="23"/>
  <c r="D23" i="23"/>
  <c r="D26" i="23"/>
  <c r="D35" i="23"/>
  <c r="B35" i="23" s="1"/>
  <c r="D39" i="23"/>
  <c r="B39" i="23" s="1"/>
  <c r="D43" i="23"/>
  <c r="B43" i="23" s="1"/>
  <c r="Z32" i="23"/>
  <c r="Z34" i="23"/>
  <c r="AC39" i="23"/>
  <c r="AB34" i="23"/>
  <c r="W40" i="23"/>
  <c r="Y32" i="23"/>
  <c r="Y42" i="23"/>
  <c r="W35" i="23"/>
  <c r="Z39" i="23"/>
  <c r="AA32" i="23"/>
  <c r="Z35" i="23"/>
  <c r="Y27" i="23"/>
  <c r="AB35" i="23"/>
  <c r="Y40" i="23"/>
  <c r="AA40" i="23"/>
  <c r="AA42" i="23"/>
  <c r="AC32" i="23"/>
  <c r="AC35" i="23"/>
  <c r="AB40" i="23"/>
  <c r="Y26" i="23"/>
  <c r="Y39" i="23"/>
  <c r="Y43" i="23"/>
  <c r="Y34" i="23"/>
  <c r="W38" i="23"/>
  <c r="W43" i="23"/>
  <c r="AA39" i="23"/>
  <c r="Y38" i="23"/>
  <c r="AA38" i="23"/>
  <c r="AC42" i="23"/>
  <c r="W39" i="23"/>
  <c r="Y35" i="23"/>
  <c r="AC34" i="23"/>
  <c r="AB39" i="23"/>
  <c r="Z42" i="23"/>
  <c r="AA43" i="23"/>
  <c r="AA35" i="23"/>
  <c r="AB32" i="23"/>
  <c r="AA34" i="23"/>
  <c r="Z40" i="23"/>
  <c r="Z43" i="23"/>
  <c r="Y29" i="23"/>
  <c r="Y25" i="23"/>
  <c r="Y28" i="23"/>
  <c r="Y24" i="23"/>
  <c r="Y21" i="23"/>
  <c r="AB21" i="23"/>
  <c r="Z21" i="23"/>
  <c r="Y23" i="23"/>
  <c r="AB23" i="23"/>
  <c r="Z23" i="23"/>
  <c r="Z28" i="23"/>
  <c r="Z26" i="23"/>
  <c r="Z24" i="23"/>
  <c r="AA28" i="23"/>
  <c r="AA26" i="23"/>
  <c r="AA24" i="23"/>
  <c r="AC24" i="23"/>
  <c r="AB27" i="23"/>
  <c r="AB28" i="23"/>
  <c r="AB29" i="23"/>
  <c r="W28" i="23"/>
  <c r="W26" i="23"/>
  <c r="W24" i="23"/>
  <c r="W21" i="23"/>
  <c r="AC21" i="23"/>
  <c r="AA21" i="23"/>
  <c r="W23" i="23"/>
  <c r="AC23" i="23"/>
  <c r="AA23" i="23"/>
  <c r="Z29" i="23"/>
  <c r="Z27" i="23"/>
  <c r="Z25" i="23"/>
  <c r="AA29" i="23"/>
  <c r="AA27" i="23"/>
  <c r="AA25" i="23"/>
  <c r="AB24" i="23"/>
  <c r="AC27" i="23"/>
  <c r="AC28" i="23"/>
  <c r="AC29" i="23"/>
  <c r="W29" i="23"/>
  <c r="W27" i="23"/>
  <c r="W25" i="23"/>
  <c r="W42" i="23"/>
  <c r="Z38" i="23"/>
  <c r="B9" i="23"/>
  <c r="B8" i="23"/>
  <c r="B7" i="23"/>
  <c r="B6" i="23"/>
  <c r="B5" i="23"/>
  <c r="B4" i="23"/>
  <c r="S41" i="23"/>
  <c r="R41" i="23"/>
  <c r="Q41" i="23"/>
  <c r="P41" i="23"/>
  <c r="O41" i="23"/>
  <c r="M41" i="23"/>
  <c r="I41" i="23"/>
  <c r="H41" i="23"/>
  <c r="G41" i="23"/>
  <c r="F41" i="23"/>
  <c r="E41" i="23"/>
  <c r="C41" i="23"/>
  <c r="S36" i="23"/>
  <c r="R36" i="23"/>
  <c r="Q36" i="23"/>
  <c r="P36" i="23"/>
  <c r="O36" i="23"/>
  <c r="M36" i="23"/>
  <c r="I36" i="23"/>
  <c r="H36" i="23"/>
  <c r="G36" i="23"/>
  <c r="F36" i="23"/>
  <c r="E36" i="23"/>
  <c r="C36" i="23"/>
  <c r="S30" i="23"/>
  <c r="R30" i="23"/>
  <c r="Q30" i="23"/>
  <c r="P30" i="23"/>
  <c r="O30" i="23"/>
  <c r="M30" i="23"/>
  <c r="I30" i="23"/>
  <c r="H30" i="23"/>
  <c r="G30" i="23"/>
  <c r="F30" i="23"/>
  <c r="E30" i="23"/>
  <c r="C30" i="23"/>
  <c r="L26" i="23"/>
  <c r="S19" i="23"/>
  <c r="R19" i="23"/>
  <c r="Q19" i="23"/>
  <c r="P19" i="23"/>
  <c r="O19" i="23"/>
  <c r="I19" i="23"/>
  <c r="H19" i="23"/>
  <c r="G19" i="23"/>
  <c r="F19" i="23"/>
  <c r="E19" i="23"/>
  <c r="C19" i="23"/>
  <c r="S18" i="23"/>
  <c r="R18" i="23"/>
  <c r="Q18" i="23"/>
  <c r="P18" i="23"/>
  <c r="O18" i="23"/>
  <c r="I18" i="23"/>
  <c r="I20" i="23" s="1"/>
  <c r="H18" i="23"/>
  <c r="H20" i="23" s="1"/>
  <c r="G18" i="23"/>
  <c r="F18" i="23"/>
  <c r="F20" i="23" s="1"/>
  <c r="E18" i="23"/>
  <c r="C18" i="23"/>
  <c r="D31" i="21"/>
  <c r="D30" i="21"/>
  <c r="D21" i="21"/>
  <c r="D22" i="21"/>
  <c r="D23" i="21"/>
  <c r="D24" i="21"/>
  <c r="D25" i="21"/>
  <c r="D26" i="21"/>
  <c r="D27" i="21"/>
  <c r="D28" i="21"/>
  <c r="D29" i="21"/>
  <c r="G18" i="21"/>
  <c r="D17" i="21"/>
  <c r="D16" i="21"/>
  <c r="M31" i="21"/>
  <c r="H31" i="21"/>
  <c r="G31" i="21"/>
  <c r="E31" i="21"/>
  <c r="B31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G16" i="21"/>
  <c r="G17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B16" i="21"/>
  <c r="G20" i="23" l="1"/>
  <c r="N41" i="23"/>
  <c r="N18" i="23"/>
  <c r="N19" i="23"/>
  <c r="L19" i="23" s="1"/>
  <c r="D18" i="23"/>
  <c r="D19" i="23"/>
  <c r="D41" i="23"/>
  <c r="C20" i="23"/>
  <c r="E20" i="23"/>
  <c r="D20" i="23" s="1"/>
  <c r="X23" i="23"/>
  <c r="L21" i="23"/>
  <c r="V21" i="23" s="1"/>
  <c r="X21" i="23"/>
  <c r="B28" i="23"/>
  <c r="V28" i="23" s="1"/>
  <c r="X28" i="23"/>
  <c r="B27" i="23"/>
  <c r="X27" i="23"/>
  <c r="B26" i="23"/>
  <c r="V26" i="23" s="1"/>
  <c r="X26" i="23"/>
  <c r="B25" i="23"/>
  <c r="X25" i="23"/>
  <c r="B24" i="23"/>
  <c r="V24" i="23" s="1"/>
  <c r="X24" i="23"/>
  <c r="B29" i="23"/>
  <c r="X29" i="23"/>
  <c r="B19" i="23"/>
  <c r="D30" i="23"/>
  <c r="V42" i="23"/>
  <c r="M20" i="23"/>
  <c r="W18" i="23"/>
  <c r="P20" i="23"/>
  <c r="Z20" i="23" s="1"/>
  <c r="Z18" i="23"/>
  <c r="R20" i="23"/>
  <c r="AB20" i="23" s="1"/>
  <c r="AB18" i="23"/>
  <c r="V32" i="23"/>
  <c r="Z19" i="23"/>
  <c r="AB19" i="23"/>
  <c r="W30" i="23"/>
  <c r="Z30" i="23"/>
  <c r="AB30" i="23"/>
  <c r="V35" i="23"/>
  <c r="W36" i="23"/>
  <c r="Z36" i="23"/>
  <c r="AB36" i="23"/>
  <c r="V39" i="23"/>
  <c r="W41" i="23"/>
  <c r="Z41" i="23"/>
  <c r="AB41" i="23"/>
  <c r="O20" i="23"/>
  <c r="Y18" i="23"/>
  <c r="Q20" i="23"/>
  <c r="AA20" i="23" s="1"/>
  <c r="AA18" i="23"/>
  <c r="S20" i="23"/>
  <c r="AC20" i="23" s="1"/>
  <c r="AC18" i="23"/>
  <c r="N30" i="23"/>
  <c r="L25" i="23"/>
  <c r="L27" i="23"/>
  <c r="L29" i="23"/>
  <c r="N36" i="23"/>
  <c r="X32" i="23"/>
  <c r="L34" i="23"/>
  <c r="V34" i="23" s="1"/>
  <c r="X34" i="23"/>
  <c r="X38" i="23"/>
  <c r="L40" i="23"/>
  <c r="V40" i="23" s="1"/>
  <c r="X40" i="23"/>
  <c r="L43" i="23"/>
  <c r="V43" i="23" s="1"/>
  <c r="X43" i="23"/>
  <c r="W19" i="23"/>
  <c r="Y19" i="23"/>
  <c r="AA19" i="23"/>
  <c r="AC19" i="23"/>
  <c r="Y30" i="23"/>
  <c r="AA30" i="23"/>
  <c r="AC30" i="23"/>
  <c r="X35" i="23"/>
  <c r="Y36" i="23"/>
  <c r="AA36" i="23"/>
  <c r="AC36" i="23"/>
  <c r="X39" i="23"/>
  <c r="Y41" i="23"/>
  <c r="AA41" i="23"/>
  <c r="AC41" i="23"/>
  <c r="X42" i="23"/>
  <c r="D36" i="23"/>
  <c r="B23" i="23"/>
  <c r="L23" i="23"/>
  <c r="B36" i="23"/>
  <c r="B38" i="23"/>
  <c r="L38" i="23"/>
  <c r="M15" i="21"/>
  <c r="H15" i="21"/>
  <c r="G15" i="21"/>
  <c r="E15" i="21"/>
  <c r="D15" i="21"/>
  <c r="E41" i="21"/>
  <c r="N86" i="11"/>
  <c r="Y3" i="20"/>
  <c r="V3" i="20"/>
  <c r="M41" i="21"/>
  <c r="K18" i="8"/>
  <c r="P19" i="27" s="1"/>
  <c r="K17" i="8"/>
  <c r="P18" i="27" s="1"/>
  <c r="N31" i="16"/>
  <c r="K19" i="8" s="1"/>
  <c r="P20" i="27" s="1"/>
  <c r="N28" i="16"/>
  <c r="K40" i="8"/>
  <c r="P41" i="27" s="1"/>
  <c r="K35" i="8"/>
  <c r="K29" i="8"/>
  <c r="Q41" i="11"/>
  <c r="Q36" i="11"/>
  <c r="Q30" i="11"/>
  <c r="Q19" i="11"/>
  <c r="Q18" i="11"/>
  <c r="G19" i="11"/>
  <c r="G18" i="11"/>
  <c r="G41" i="11"/>
  <c r="G36" i="11"/>
  <c r="G30" i="11"/>
  <c r="X31" i="20"/>
  <c r="X28" i="20"/>
  <c r="N31" i="20"/>
  <c r="N28" i="20"/>
  <c r="G17" i="27" s="1"/>
  <c r="G44" i="27" s="1"/>
  <c r="W20" i="23" l="1"/>
  <c r="AG20" i="27"/>
  <c r="Y20" i="27"/>
  <c r="AG19" i="27"/>
  <c r="Y19" i="27"/>
  <c r="AG18" i="27"/>
  <c r="Y18" i="27"/>
  <c r="AG41" i="27"/>
  <c r="Y41" i="27"/>
  <c r="Y20" i="23"/>
  <c r="X19" i="23"/>
  <c r="X41" i="23"/>
  <c r="X30" i="23"/>
  <c r="V23" i="23"/>
  <c r="V29" i="23"/>
  <c r="V27" i="23"/>
  <c r="V25" i="23"/>
  <c r="V19" i="23"/>
  <c r="M33" i="21"/>
  <c r="I40" i="25"/>
  <c r="M34" i="21"/>
  <c r="I41" i="25"/>
  <c r="G17" i="11"/>
  <c r="G17" i="23"/>
  <c r="G44" i="23" s="1"/>
  <c r="Q17" i="11"/>
  <c r="Q17" i="23"/>
  <c r="Q44" i="23" s="1"/>
  <c r="X36" i="23"/>
  <c r="L36" i="23"/>
  <c r="V36" i="23" s="1"/>
  <c r="L30" i="23"/>
  <c r="N20" i="23"/>
  <c r="L20" i="23" s="1"/>
  <c r="X18" i="23"/>
  <c r="L41" i="23"/>
  <c r="V38" i="23"/>
  <c r="B18" i="23"/>
  <c r="B20" i="23"/>
  <c r="B41" i="23"/>
  <c r="B30" i="23"/>
  <c r="L18" i="23"/>
  <c r="G20" i="11"/>
  <c r="G83" i="11" s="1"/>
  <c r="Q20" i="11"/>
  <c r="Q83" i="11" s="1"/>
  <c r="X32" i="20"/>
  <c r="N32" i="16"/>
  <c r="K16" i="8"/>
  <c r="N32" i="20"/>
  <c r="K43" i="8" l="1"/>
  <c r="K83" i="8" s="1"/>
  <c r="P17" i="27"/>
  <c r="K80" i="8"/>
  <c r="Q44" i="11"/>
  <c r="Q85" i="11" s="1"/>
  <c r="AA17" i="23"/>
  <c r="AA44" i="23"/>
  <c r="V18" i="23"/>
  <c r="G44" i="11"/>
  <c r="V20" i="23"/>
  <c r="X20" i="23"/>
  <c r="V41" i="23"/>
  <c r="V30" i="23"/>
  <c r="D31" i="8"/>
  <c r="M41" i="11"/>
  <c r="M36" i="11"/>
  <c r="M30" i="11"/>
  <c r="L43" i="11"/>
  <c r="L42" i="11"/>
  <c r="L40" i="11"/>
  <c r="L39" i="11"/>
  <c r="L35" i="11"/>
  <c r="L32" i="11"/>
  <c r="L29" i="11"/>
  <c r="L28" i="11"/>
  <c r="L27" i="11"/>
  <c r="L26" i="11"/>
  <c r="L25" i="11"/>
  <c r="L24" i="11"/>
  <c r="L21" i="11"/>
  <c r="S19" i="11"/>
  <c r="S18" i="11"/>
  <c r="R19" i="11"/>
  <c r="R18" i="11"/>
  <c r="P19" i="11"/>
  <c r="P18" i="11"/>
  <c r="O19" i="11"/>
  <c r="O18" i="11"/>
  <c r="B8" i="8"/>
  <c r="B7" i="8"/>
  <c r="B6" i="8"/>
  <c r="B5" i="8"/>
  <c r="B4" i="8"/>
  <c r="B3" i="8"/>
  <c r="I247" i="25"/>
  <c r="D38" i="8"/>
  <c r="D37" i="8"/>
  <c r="D33" i="8"/>
  <c r="D28" i="8"/>
  <c r="D26" i="8"/>
  <c r="D22" i="8"/>
  <c r="I18" i="11"/>
  <c r="E18" i="11"/>
  <c r="F18" i="11"/>
  <c r="H18" i="11"/>
  <c r="C18" i="11"/>
  <c r="I19" i="11"/>
  <c r="E19" i="11"/>
  <c r="F19" i="11"/>
  <c r="H19" i="11"/>
  <c r="C19" i="11"/>
  <c r="Z28" i="20"/>
  <c r="Y28" i="20"/>
  <c r="W28" i="20"/>
  <c r="V28" i="20"/>
  <c r="S28" i="20"/>
  <c r="J28" i="20"/>
  <c r="C17" i="27" s="1"/>
  <c r="C44" i="27" s="1"/>
  <c r="L28" i="20"/>
  <c r="E17" i="27" s="1"/>
  <c r="O28" i="20"/>
  <c r="P31" i="20"/>
  <c r="L31" i="20"/>
  <c r="M31" i="20"/>
  <c r="O31" i="20"/>
  <c r="Z31" i="20"/>
  <c r="Y31" i="20"/>
  <c r="W31" i="20"/>
  <c r="V31" i="20"/>
  <c r="P28" i="16"/>
  <c r="M16" i="8" s="1"/>
  <c r="R17" i="27" s="1"/>
  <c r="O28" i="16"/>
  <c r="L16" i="8" s="1"/>
  <c r="Q17" i="27" s="1"/>
  <c r="P30" i="11"/>
  <c r="P36" i="11"/>
  <c r="P41" i="11"/>
  <c r="S31" i="20"/>
  <c r="M17" i="8"/>
  <c r="R18" i="27" s="1"/>
  <c r="M18" i="8"/>
  <c r="R19" i="27" s="1"/>
  <c r="O31" i="16"/>
  <c r="L19" i="8" s="1"/>
  <c r="Q20" i="27" s="1"/>
  <c r="M31" i="16"/>
  <c r="J19" i="8" s="1"/>
  <c r="O20" i="27" s="1"/>
  <c r="L18" i="8"/>
  <c r="Q19" i="27" s="1"/>
  <c r="J18" i="8"/>
  <c r="O19" i="27" s="1"/>
  <c r="L17" i="8"/>
  <c r="Q18" i="27" s="1"/>
  <c r="I17" i="8"/>
  <c r="J17" i="8"/>
  <c r="O18" i="27" s="1"/>
  <c r="G17" i="8"/>
  <c r="L18" i="27" s="1"/>
  <c r="AC18" i="27" s="1"/>
  <c r="L31" i="16"/>
  <c r="I19" i="8" s="1"/>
  <c r="I18" i="8"/>
  <c r="G18" i="8"/>
  <c r="L19" i="27" s="1"/>
  <c r="P31" i="16"/>
  <c r="M28" i="16"/>
  <c r="J16" i="8" s="1"/>
  <c r="O17" i="27" s="1"/>
  <c r="I16" i="8"/>
  <c r="K29" i="16"/>
  <c r="I29" i="16" s="1"/>
  <c r="K30" i="16"/>
  <c r="I30" i="16" s="1"/>
  <c r="J31" i="16"/>
  <c r="G19" i="8" s="1"/>
  <c r="J28" i="16"/>
  <c r="G16" i="8" s="1"/>
  <c r="M247" i="25"/>
  <c r="E217" i="25"/>
  <c r="E173" i="25"/>
  <c r="E129" i="25"/>
  <c r="L40" i="8"/>
  <c r="Q41" i="27" s="1"/>
  <c r="L35" i="8"/>
  <c r="L29" i="8"/>
  <c r="S30" i="11"/>
  <c r="S36" i="11"/>
  <c r="S41" i="11"/>
  <c r="R30" i="11"/>
  <c r="R36" i="11"/>
  <c r="R41" i="11"/>
  <c r="O30" i="11"/>
  <c r="O36" i="11"/>
  <c r="O41" i="11"/>
  <c r="I30" i="11"/>
  <c r="I36" i="11"/>
  <c r="I41" i="11"/>
  <c r="H30" i="11"/>
  <c r="H36" i="11"/>
  <c r="H41" i="11"/>
  <c r="F30" i="11"/>
  <c r="F36" i="11"/>
  <c r="F41" i="11"/>
  <c r="E30" i="11"/>
  <c r="E36" i="11"/>
  <c r="E41" i="11"/>
  <c r="C30" i="11"/>
  <c r="C36" i="11"/>
  <c r="C41" i="11"/>
  <c r="I30" i="20"/>
  <c r="F2" i="10"/>
  <c r="P1" i="16"/>
  <c r="M1" i="8"/>
  <c r="I1" i="13"/>
  <c r="T1" i="20"/>
  <c r="C38" i="8"/>
  <c r="C31" i="8"/>
  <c r="C33" i="8"/>
  <c r="C34" i="8"/>
  <c r="C20" i="8"/>
  <c r="I29" i="20"/>
  <c r="C42" i="8"/>
  <c r="C41" i="8"/>
  <c r="C39" i="8"/>
  <c r="C37" i="8"/>
  <c r="C28" i="8"/>
  <c r="C27" i="8"/>
  <c r="C26" i="8"/>
  <c r="C25" i="8"/>
  <c r="C24" i="8"/>
  <c r="C22" i="8"/>
  <c r="C23" i="8"/>
  <c r="M40" i="8"/>
  <c r="R41" i="27" s="1"/>
  <c r="M35" i="8"/>
  <c r="M29" i="8"/>
  <c r="J40" i="8"/>
  <c r="O41" i="27" s="1"/>
  <c r="J35" i="8"/>
  <c r="J29" i="8"/>
  <c r="I40" i="8"/>
  <c r="N41" i="27" s="1"/>
  <c r="I35" i="8"/>
  <c r="I29" i="8"/>
  <c r="G40" i="8"/>
  <c r="M214" i="25" s="1"/>
  <c r="G35" i="8"/>
  <c r="M170" i="25" s="1"/>
  <c r="G29" i="8"/>
  <c r="M82" i="25" s="1"/>
  <c r="E41" i="13"/>
  <c r="M19" i="8"/>
  <c r="R20" i="27" s="1"/>
  <c r="K82" i="8" l="1"/>
  <c r="N19" i="27"/>
  <c r="M19" i="27" s="1"/>
  <c r="H18" i="8"/>
  <c r="N20" i="27"/>
  <c r="W20" i="27" s="1"/>
  <c r="H19" i="8"/>
  <c r="N17" i="27"/>
  <c r="W17" i="27" s="1"/>
  <c r="H16" i="8"/>
  <c r="N18" i="27"/>
  <c r="W18" i="27" s="1"/>
  <c r="H17" i="8"/>
  <c r="N19" i="11"/>
  <c r="N18" i="11"/>
  <c r="L18" i="11" s="1"/>
  <c r="K31" i="20"/>
  <c r="D19" i="11"/>
  <c r="D18" i="11"/>
  <c r="AF20" i="27"/>
  <c r="X20" i="27"/>
  <c r="H17" i="23"/>
  <c r="H44" i="23" s="1"/>
  <c r="H17" i="27"/>
  <c r="H44" i="27" s="1"/>
  <c r="AH41" i="27"/>
  <c r="Z41" i="27"/>
  <c r="U19" i="27"/>
  <c r="AC19" i="27"/>
  <c r="AF18" i="27"/>
  <c r="X18" i="27"/>
  <c r="AH19" i="27"/>
  <c r="Z19" i="27"/>
  <c r="AI18" i="27"/>
  <c r="AA18" i="27"/>
  <c r="AI41" i="27"/>
  <c r="AA41" i="27"/>
  <c r="AF41" i="27"/>
  <c r="X41" i="27"/>
  <c r="O44" i="27"/>
  <c r="AH18" i="27"/>
  <c r="Z18" i="27"/>
  <c r="AH20" i="27"/>
  <c r="Z20" i="27"/>
  <c r="R44" i="27"/>
  <c r="AG17" i="27"/>
  <c r="Y17" i="27"/>
  <c r="P44" i="27"/>
  <c r="AE17" i="27"/>
  <c r="M17" i="27"/>
  <c r="W19" i="27"/>
  <c r="Q44" i="27"/>
  <c r="AI20" i="27"/>
  <c r="AA20" i="27"/>
  <c r="AE41" i="27"/>
  <c r="W41" i="27"/>
  <c r="AF19" i="27"/>
  <c r="X19" i="27"/>
  <c r="AI19" i="27"/>
  <c r="AA19" i="27"/>
  <c r="L20" i="27"/>
  <c r="U18" i="27"/>
  <c r="M80" i="8"/>
  <c r="M15" i="25"/>
  <c r="L17" i="27"/>
  <c r="AC17" i="27" s="1"/>
  <c r="E44" i="27"/>
  <c r="G85" i="11"/>
  <c r="G86" i="11"/>
  <c r="J43" i="8"/>
  <c r="J83" i="8" s="1"/>
  <c r="M259" i="25"/>
  <c r="F41" i="8"/>
  <c r="G80" i="8"/>
  <c r="L80" i="8"/>
  <c r="J80" i="8"/>
  <c r="I80" i="8"/>
  <c r="O32" i="16"/>
  <c r="H40" i="8"/>
  <c r="F31" i="8"/>
  <c r="F26" i="8"/>
  <c r="F42" i="8"/>
  <c r="F37" i="8"/>
  <c r="D36" i="11"/>
  <c r="I156" i="21" s="1"/>
  <c r="F23" i="8"/>
  <c r="E96" i="25"/>
  <c r="F27" i="8"/>
  <c r="E140" i="25"/>
  <c r="F34" i="8"/>
  <c r="K35" i="27" s="1"/>
  <c r="AB35" i="27" s="1"/>
  <c r="E203" i="25"/>
  <c r="I23" i="16"/>
  <c r="I31" i="25" s="1"/>
  <c r="L31" i="25" s="1"/>
  <c r="K31" i="25"/>
  <c r="I19" i="16"/>
  <c r="I27" i="25" s="1"/>
  <c r="L27" i="25" s="1"/>
  <c r="K27" i="25"/>
  <c r="I15" i="16"/>
  <c r="I23" i="25" s="1"/>
  <c r="L23" i="25" s="1"/>
  <c r="K23" i="25"/>
  <c r="I25" i="16"/>
  <c r="I33" i="25" s="1"/>
  <c r="L33" i="25" s="1"/>
  <c r="K33" i="25"/>
  <c r="F24" i="8"/>
  <c r="E107" i="25"/>
  <c r="F28" i="8"/>
  <c r="E151" i="25"/>
  <c r="I27" i="16"/>
  <c r="I35" i="25" s="1"/>
  <c r="L35" i="25" s="1"/>
  <c r="K35" i="25"/>
  <c r="I22" i="16"/>
  <c r="I30" i="25" s="1"/>
  <c r="L30" i="25" s="1"/>
  <c r="K30" i="25"/>
  <c r="I18" i="16"/>
  <c r="I26" i="25" s="1"/>
  <c r="L26" i="25" s="1"/>
  <c r="K26" i="25"/>
  <c r="I14" i="16"/>
  <c r="I22" i="25" s="1"/>
  <c r="L22" i="25" s="1"/>
  <c r="K22" i="25"/>
  <c r="F25" i="8"/>
  <c r="E118" i="25"/>
  <c r="F38" i="8"/>
  <c r="E227" i="25"/>
  <c r="I26" i="16"/>
  <c r="I34" i="25" s="1"/>
  <c r="L34" i="25" s="1"/>
  <c r="K34" i="25"/>
  <c r="I21" i="16"/>
  <c r="I29" i="25" s="1"/>
  <c r="L29" i="25" s="1"/>
  <c r="K29" i="25"/>
  <c r="I17" i="16"/>
  <c r="I25" i="25" s="1"/>
  <c r="L25" i="25" s="1"/>
  <c r="K25" i="25"/>
  <c r="I13" i="16"/>
  <c r="I21" i="25" s="1"/>
  <c r="L21" i="25" s="1"/>
  <c r="K21" i="25"/>
  <c r="F22" i="8"/>
  <c r="E85" i="25"/>
  <c r="F33" i="8"/>
  <c r="K34" i="27" s="1"/>
  <c r="AB34" i="27" s="1"/>
  <c r="F39" i="8"/>
  <c r="E237" i="25"/>
  <c r="I24" i="16"/>
  <c r="I32" i="25" s="1"/>
  <c r="L32" i="25" s="1"/>
  <c r="K32" i="25"/>
  <c r="I20" i="16"/>
  <c r="I28" i="25" s="1"/>
  <c r="L28" i="25" s="1"/>
  <c r="K28" i="25"/>
  <c r="I16" i="16"/>
  <c r="I24" i="25" s="1"/>
  <c r="L24" i="25" s="1"/>
  <c r="K24" i="25"/>
  <c r="I12" i="16"/>
  <c r="I20" i="25" s="1"/>
  <c r="L20" i="25" s="1"/>
  <c r="K20" i="25"/>
  <c r="F20" i="8"/>
  <c r="M54" i="25"/>
  <c r="I54" i="25"/>
  <c r="I48" i="21"/>
  <c r="E84" i="25"/>
  <c r="I81" i="25"/>
  <c r="I75" i="21"/>
  <c r="E78" i="21"/>
  <c r="E105" i="25"/>
  <c r="E97" i="21"/>
  <c r="E127" i="25"/>
  <c r="E117" i="21"/>
  <c r="E149" i="25"/>
  <c r="E137" i="21"/>
  <c r="E94" i="25"/>
  <c r="E87" i="21"/>
  <c r="E116" i="25"/>
  <c r="E107" i="21"/>
  <c r="E138" i="25"/>
  <c r="E127" i="21"/>
  <c r="E202" i="25"/>
  <c r="E186" i="21"/>
  <c r="E192" i="25"/>
  <c r="E177" i="21"/>
  <c r="E172" i="25"/>
  <c r="E159" i="21"/>
  <c r="E226" i="25"/>
  <c r="E208" i="21"/>
  <c r="E216" i="25"/>
  <c r="E199" i="21"/>
  <c r="E236" i="25"/>
  <c r="E217" i="21"/>
  <c r="I259" i="25"/>
  <c r="I239" i="21"/>
  <c r="I214" i="25"/>
  <c r="I197" i="21"/>
  <c r="I170" i="25"/>
  <c r="I157" i="21"/>
  <c r="I11" i="16"/>
  <c r="I19" i="25" s="1"/>
  <c r="L19" i="25" s="1"/>
  <c r="K19" i="25"/>
  <c r="M44" i="23"/>
  <c r="I27" i="20"/>
  <c r="I31" i="21" s="1"/>
  <c r="L31" i="21" s="1"/>
  <c r="K31" i="21"/>
  <c r="I26" i="20"/>
  <c r="I30" i="21" s="1"/>
  <c r="L30" i="21" s="1"/>
  <c r="K30" i="21"/>
  <c r="I25" i="20"/>
  <c r="I29" i="21" s="1"/>
  <c r="L29" i="21" s="1"/>
  <c r="K29" i="21"/>
  <c r="I28" i="21"/>
  <c r="L28" i="21" s="1"/>
  <c r="K28" i="21"/>
  <c r="I27" i="21"/>
  <c r="L27" i="21" s="1"/>
  <c r="K27" i="21"/>
  <c r="I26" i="21"/>
  <c r="L26" i="21" s="1"/>
  <c r="K26" i="21"/>
  <c r="I25" i="21"/>
  <c r="L25" i="21" s="1"/>
  <c r="K25" i="21"/>
  <c r="I24" i="21"/>
  <c r="L24" i="21" s="1"/>
  <c r="K24" i="21"/>
  <c r="I23" i="21"/>
  <c r="L23" i="21" s="1"/>
  <c r="K23" i="21"/>
  <c r="I20" i="21"/>
  <c r="L20" i="21" s="1"/>
  <c r="K20" i="21"/>
  <c r="I19" i="21"/>
  <c r="L19" i="21" s="1"/>
  <c r="K19" i="21"/>
  <c r="I18" i="21"/>
  <c r="L18" i="21" s="1"/>
  <c r="K18" i="21"/>
  <c r="I17" i="21"/>
  <c r="L17" i="21" s="1"/>
  <c r="K17" i="21"/>
  <c r="I16" i="21"/>
  <c r="L16" i="21" s="1"/>
  <c r="K16" i="21"/>
  <c r="E17" i="11"/>
  <c r="E17" i="23"/>
  <c r="C17" i="11"/>
  <c r="C16" i="8" s="1"/>
  <c r="C17" i="23"/>
  <c r="S17" i="11"/>
  <c r="S17" i="23"/>
  <c r="R17" i="11"/>
  <c r="R17" i="23"/>
  <c r="P17" i="11"/>
  <c r="P17" i="23"/>
  <c r="O17" i="11"/>
  <c r="O17" i="23"/>
  <c r="I15" i="21"/>
  <c r="L15" i="21" s="1"/>
  <c r="K15" i="21"/>
  <c r="B23" i="11"/>
  <c r="V23" i="11"/>
  <c r="B25" i="11"/>
  <c r="V25" i="11"/>
  <c r="B27" i="11"/>
  <c r="K127" i="25" s="1"/>
  <c r="V27" i="11"/>
  <c r="B29" i="11"/>
  <c r="U29" i="11" s="1"/>
  <c r="V29" i="11"/>
  <c r="B35" i="11"/>
  <c r="U35" i="11" s="1"/>
  <c r="V35" i="11"/>
  <c r="B39" i="11"/>
  <c r="V39" i="11"/>
  <c r="B42" i="11"/>
  <c r="I227" i="21"/>
  <c r="V42" i="11"/>
  <c r="B26" i="11"/>
  <c r="V26" i="11"/>
  <c r="B28" i="11"/>
  <c r="V28" i="11"/>
  <c r="B34" i="11"/>
  <c r="V34" i="11"/>
  <c r="B38" i="11"/>
  <c r="V38" i="11"/>
  <c r="B40" i="11"/>
  <c r="V40" i="11"/>
  <c r="B32" i="11"/>
  <c r="U32" i="11" s="1"/>
  <c r="V32" i="11"/>
  <c r="B24" i="11"/>
  <c r="U24" i="11" s="1"/>
  <c r="V24" i="11"/>
  <c r="B21" i="11"/>
  <c r="V21" i="11"/>
  <c r="B43" i="11"/>
  <c r="V43" i="11"/>
  <c r="C17" i="8"/>
  <c r="C18" i="8"/>
  <c r="D24" i="8"/>
  <c r="B24" i="8" s="1"/>
  <c r="J32" i="20"/>
  <c r="M43" i="8"/>
  <c r="M84" i="8" s="1"/>
  <c r="D27" i="8"/>
  <c r="B27" i="8" s="1"/>
  <c r="D34" i="8"/>
  <c r="D35" i="8" s="1"/>
  <c r="D42" i="8"/>
  <c r="B42" i="8" s="1"/>
  <c r="V32" i="20"/>
  <c r="H35" i="8"/>
  <c r="M169" i="25" s="1"/>
  <c r="S32" i="20"/>
  <c r="D41" i="8"/>
  <c r="B41" i="8" s="1"/>
  <c r="D30" i="11"/>
  <c r="D39" i="8"/>
  <c r="D40" i="8" s="1"/>
  <c r="H29" i="8"/>
  <c r="K31" i="16"/>
  <c r="I31" i="16" s="1"/>
  <c r="M32" i="16"/>
  <c r="J32" i="16"/>
  <c r="P32" i="16"/>
  <c r="K28" i="16"/>
  <c r="L32" i="16"/>
  <c r="W32" i="20"/>
  <c r="L32" i="20"/>
  <c r="L19" i="11"/>
  <c r="I31" i="20"/>
  <c r="O32" i="20"/>
  <c r="H17" i="11"/>
  <c r="L43" i="8"/>
  <c r="L84" i="8" s="1"/>
  <c r="G43" i="8"/>
  <c r="B37" i="8"/>
  <c r="I43" i="8"/>
  <c r="I83" i="8" s="1"/>
  <c r="B22" i="8"/>
  <c r="D20" i="8"/>
  <c r="B20" i="8" s="1"/>
  <c r="D25" i="8"/>
  <c r="B25" i="8" s="1"/>
  <c r="D41" i="11"/>
  <c r="N41" i="11"/>
  <c r="D23" i="8"/>
  <c r="B23" i="8" s="1"/>
  <c r="L38" i="11"/>
  <c r="L41" i="11" s="1"/>
  <c r="N36" i="11"/>
  <c r="L34" i="11"/>
  <c r="L36" i="11" s="1"/>
  <c r="B28" i="8"/>
  <c r="B26" i="8"/>
  <c r="N30" i="11"/>
  <c r="L23" i="11"/>
  <c r="L30" i="11" s="1"/>
  <c r="B33" i="8"/>
  <c r="Y32" i="20"/>
  <c r="Z32" i="20"/>
  <c r="M20" i="11"/>
  <c r="M83" i="11" s="1"/>
  <c r="C20" i="11"/>
  <c r="B31" i="8"/>
  <c r="C40" i="8"/>
  <c r="C35" i="8"/>
  <c r="F20" i="11"/>
  <c r="S20" i="11"/>
  <c r="S83" i="11" s="1"/>
  <c r="H20" i="11"/>
  <c r="H83" i="11" s="1"/>
  <c r="P20" i="11"/>
  <c r="P83" i="11" s="1"/>
  <c r="E20" i="11"/>
  <c r="B38" i="8"/>
  <c r="I20" i="11"/>
  <c r="O20" i="11"/>
  <c r="O83" i="11" s="1"/>
  <c r="R20" i="11"/>
  <c r="R83" i="11" s="1"/>
  <c r="C29" i="8"/>
  <c r="AE19" i="27" l="1"/>
  <c r="M18" i="27"/>
  <c r="V18" i="27" s="1"/>
  <c r="AE18" i="27"/>
  <c r="N44" i="27"/>
  <c r="AE44" i="27" s="1"/>
  <c r="AE20" i="27"/>
  <c r="N17" i="11"/>
  <c r="N20" i="11"/>
  <c r="N83" i="11" s="1"/>
  <c r="M81" i="25"/>
  <c r="H43" i="8"/>
  <c r="N17" i="23"/>
  <c r="D20" i="11"/>
  <c r="Z17" i="27"/>
  <c r="AH17" i="27"/>
  <c r="C83" i="11"/>
  <c r="C80" i="8" s="1"/>
  <c r="I169" i="25"/>
  <c r="AH44" i="27"/>
  <c r="Z44" i="27"/>
  <c r="AD19" i="27"/>
  <c r="V19" i="27"/>
  <c r="U20" i="27"/>
  <c r="AC20" i="27"/>
  <c r="AD18" i="27"/>
  <c r="M20" i="27"/>
  <c r="AG44" i="27"/>
  <c r="Y44" i="27"/>
  <c r="U17" i="27"/>
  <c r="L44" i="27"/>
  <c r="M249" i="25"/>
  <c r="K42" i="27"/>
  <c r="K217" i="25"/>
  <c r="K38" i="27"/>
  <c r="AB38" i="27" s="1"/>
  <c r="K237" i="25"/>
  <c r="K40" i="27"/>
  <c r="K227" i="25"/>
  <c r="K39" i="27"/>
  <c r="F35" i="8"/>
  <c r="M171" i="25" s="1"/>
  <c r="T34" i="27"/>
  <c r="K203" i="25"/>
  <c r="T35" i="27"/>
  <c r="K173" i="25"/>
  <c r="K32" i="27"/>
  <c r="AB32" i="27" s="1"/>
  <c r="K151" i="25"/>
  <c r="K29" i="27"/>
  <c r="K96" i="25"/>
  <c r="K24" i="27"/>
  <c r="K129" i="25"/>
  <c r="K27" i="27"/>
  <c r="K85" i="25"/>
  <c r="K23" i="27"/>
  <c r="AB23" i="27" s="1"/>
  <c r="K118" i="25"/>
  <c r="K26" i="27"/>
  <c r="K107" i="25"/>
  <c r="K25" i="27"/>
  <c r="K140" i="25"/>
  <c r="K28" i="27"/>
  <c r="M56" i="25"/>
  <c r="K21" i="27"/>
  <c r="M261" i="25"/>
  <c r="K43" i="27"/>
  <c r="AB43" i="27" s="1"/>
  <c r="F19" i="8"/>
  <c r="K20" i="27" s="1"/>
  <c r="H80" i="8"/>
  <c r="I28" i="16"/>
  <c r="I32" i="16" s="1"/>
  <c r="J82" i="8"/>
  <c r="I82" i="8"/>
  <c r="E83" i="11"/>
  <c r="F29" i="8"/>
  <c r="M83" i="25" s="1"/>
  <c r="F40" i="8"/>
  <c r="M215" i="25" s="1"/>
  <c r="B36" i="11"/>
  <c r="I158" i="21" s="1"/>
  <c r="C19" i="8"/>
  <c r="C43" i="8" s="1"/>
  <c r="E44" i="11"/>
  <c r="E85" i="11" s="1"/>
  <c r="B34" i="8"/>
  <c r="B35" i="8" s="1"/>
  <c r="B41" i="11"/>
  <c r="I215" i="25" s="1"/>
  <c r="P44" i="11"/>
  <c r="P85" i="11" s="1"/>
  <c r="S44" i="11"/>
  <c r="J21" i="25"/>
  <c r="J29" i="25"/>
  <c r="J22" i="25"/>
  <c r="J30" i="25"/>
  <c r="J33" i="25"/>
  <c r="J27" i="25"/>
  <c r="R44" i="11"/>
  <c r="R87" i="11" s="1"/>
  <c r="L17" i="11"/>
  <c r="L17" i="23" s="1"/>
  <c r="J20" i="25"/>
  <c r="J28" i="25"/>
  <c r="J25" i="25"/>
  <c r="J34" i="25"/>
  <c r="J26" i="25"/>
  <c r="J35" i="25"/>
  <c r="J23" i="25"/>
  <c r="J31" i="25"/>
  <c r="J24" i="25"/>
  <c r="J32" i="25"/>
  <c r="I213" i="25"/>
  <c r="I196" i="21"/>
  <c r="U43" i="11"/>
  <c r="I261" i="25"/>
  <c r="I241" i="21"/>
  <c r="U42" i="11"/>
  <c r="I249" i="25"/>
  <c r="I229" i="21"/>
  <c r="U40" i="11"/>
  <c r="K236" i="25"/>
  <c r="K217" i="21"/>
  <c r="K216" i="25"/>
  <c r="K199" i="21"/>
  <c r="U39" i="11"/>
  <c r="K226" i="25"/>
  <c r="K208" i="21"/>
  <c r="K172" i="25"/>
  <c r="K159" i="21"/>
  <c r="K192" i="25"/>
  <c r="K177" i="21"/>
  <c r="K202" i="25"/>
  <c r="K186" i="21"/>
  <c r="K94" i="25"/>
  <c r="K87" i="21"/>
  <c r="U28" i="11"/>
  <c r="K138" i="25"/>
  <c r="K127" i="21"/>
  <c r="U26" i="11"/>
  <c r="K116" i="25"/>
  <c r="K107" i="21"/>
  <c r="K149" i="25"/>
  <c r="K137" i="21"/>
  <c r="U27" i="11"/>
  <c r="K117" i="21"/>
  <c r="U25" i="11"/>
  <c r="K105" i="25"/>
  <c r="K97" i="21"/>
  <c r="I83" i="25"/>
  <c r="K84" i="25"/>
  <c r="I77" i="21"/>
  <c r="K78" i="21"/>
  <c r="U21" i="11"/>
  <c r="I56" i="25"/>
  <c r="I50" i="21"/>
  <c r="I38" i="25"/>
  <c r="I34" i="21"/>
  <c r="F18" i="8"/>
  <c r="K19" i="27" s="1"/>
  <c r="E29" i="13"/>
  <c r="E43" i="13" s="1"/>
  <c r="I15" i="25"/>
  <c r="I11" i="21"/>
  <c r="F17" i="8"/>
  <c r="K18" i="27" s="1"/>
  <c r="O44" i="11"/>
  <c r="O85" i="11" s="1"/>
  <c r="J19" i="25"/>
  <c r="F16" i="8"/>
  <c r="M14" i="25"/>
  <c r="J15" i="21"/>
  <c r="J16" i="21"/>
  <c r="J17" i="21"/>
  <c r="J18" i="21"/>
  <c r="J19" i="21"/>
  <c r="J20" i="21"/>
  <c r="J23" i="21"/>
  <c r="J24" i="21"/>
  <c r="J25" i="21"/>
  <c r="J26" i="21"/>
  <c r="J27" i="21"/>
  <c r="J28" i="21"/>
  <c r="J29" i="21"/>
  <c r="J30" i="21"/>
  <c r="J31" i="21"/>
  <c r="B30" i="11"/>
  <c r="E44" i="23"/>
  <c r="W17" i="23"/>
  <c r="C44" i="23"/>
  <c r="W44" i="23" s="1"/>
  <c r="S44" i="23"/>
  <c r="AB17" i="23"/>
  <c r="R44" i="23"/>
  <c r="AB44" i="23" s="1"/>
  <c r="P44" i="23"/>
  <c r="Y17" i="23"/>
  <c r="O44" i="23"/>
  <c r="D17" i="8"/>
  <c r="B17" i="8" s="1"/>
  <c r="V18" i="11"/>
  <c r="B19" i="11"/>
  <c r="V19" i="11"/>
  <c r="C44" i="11"/>
  <c r="B39" i="8"/>
  <c r="B40" i="8" s="1"/>
  <c r="D29" i="8"/>
  <c r="H44" i="11"/>
  <c r="H87" i="11" s="1"/>
  <c r="K32" i="16"/>
  <c r="D18" i="8"/>
  <c r="U38" i="11"/>
  <c r="U34" i="11"/>
  <c r="U23" i="11"/>
  <c r="M44" i="11"/>
  <c r="M84" i="11" s="1"/>
  <c r="B18" i="11"/>
  <c r="B29" i="8"/>
  <c r="W44" i="27" l="1"/>
  <c r="I171" i="25"/>
  <c r="T18" i="27"/>
  <c r="AB18" i="27"/>
  <c r="T21" i="27"/>
  <c r="AB21" i="27"/>
  <c r="T25" i="27"/>
  <c r="AB25" i="27"/>
  <c r="T24" i="27"/>
  <c r="AB24" i="27"/>
  <c r="T40" i="27"/>
  <c r="AB40" i="27"/>
  <c r="T42" i="27"/>
  <c r="AB42" i="27"/>
  <c r="AD20" i="27"/>
  <c r="V20" i="27"/>
  <c r="T19" i="27"/>
  <c r="AB19" i="27"/>
  <c r="T28" i="27"/>
  <c r="AB28" i="27"/>
  <c r="T26" i="27"/>
  <c r="AB26" i="27"/>
  <c r="T27" i="27"/>
  <c r="AB27" i="27"/>
  <c r="T29" i="27"/>
  <c r="AB29" i="27"/>
  <c r="T39" i="27"/>
  <c r="AB39" i="27"/>
  <c r="U44" i="27"/>
  <c r="AC44" i="27"/>
  <c r="T20" i="27"/>
  <c r="AB20" i="27"/>
  <c r="M44" i="27"/>
  <c r="M16" i="25"/>
  <c r="D46" i="25" s="1"/>
  <c r="K17" i="27"/>
  <c r="T38" i="27"/>
  <c r="K41" i="27"/>
  <c r="K36" i="27"/>
  <c r="T32" i="27"/>
  <c r="T23" i="27"/>
  <c r="K30" i="27"/>
  <c r="T43" i="27"/>
  <c r="F86" i="11"/>
  <c r="G81" i="8"/>
  <c r="H83" i="8"/>
  <c r="F80" i="8"/>
  <c r="F10" i="10"/>
  <c r="H82" i="8"/>
  <c r="E86" i="11"/>
  <c r="F43" i="8"/>
  <c r="L20" i="11"/>
  <c r="L83" i="11" s="1"/>
  <c r="I198" i="21"/>
  <c r="L45" i="25"/>
  <c r="L46" i="25"/>
  <c r="Y44" i="23"/>
  <c r="I33" i="21"/>
  <c r="I37" i="25"/>
  <c r="U18" i="11"/>
  <c r="U19" i="11"/>
  <c r="N44" i="23"/>
  <c r="D19" i="8"/>
  <c r="B20" i="11"/>
  <c r="V20" i="11"/>
  <c r="N44" i="11"/>
  <c r="N85" i="11" s="1"/>
  <c r="B18" i="8"/>
  <c r="B19" i="8" s="1"/>
  <c r="L44" i="11" l="1"/>
  <c r="D45" i="25"/>
  <c r="D47" i="25" s="1"/>
  <c r="S87" i="11"/>
  <c r="T30" i="27"/>
  <c r="AB30" i="27"/>
  <c r="T41" i="27"/>
  <c r="AB41" i="27"/>
  <c r="T36" i="27"/>
  <c r="AB36" i="27"/>
  <c r="K44" i="27"/>
  <c r="D84" i="8"/>
  <c r="L47" i="25"/>
  <c r="I39" i="25"/>
  <c r="I35" i="21"/>
  <c r="U20" i="11"/>
  <c r="L44" i="23"/>
  <c r="K21" i="21"/>
  <c r="M28" i="20"/>
  <c r="F17" i="23" s="1"/>
  <c r="F17" i="27" l="1"/>
  <c r="F44" i="27" s="1"/>
  <c r="AF44" i="27" s="1"/>
  <c r="I21" i="21"/>
  <c r="L21" i="21" s="1"/>
  <c r="Z17" i="23"/>
  <c r="F44" i="23"/>
  <c r="Z44" i="23" s="1"/>
  <c r="AF17" i="27"/>
  <c r="M32" i="20"/>
  <c r="F17" i="11"/>
  <c r="F83" i="11" l="1"/>
  <c r="X17" i="27"/>
  <c r="X44" i="27"/>
  <c r="J21" i="21"/>
  <c r="F44" i="11"/>
  <c r="F85" i="11" s="1"/>
  <c r="K28" i="20"/>
  <c r="K32" i="20" s="1"/>
  <c r="P28" i="20"/>
  <c r="P32" i="20" s="1"/>
  <c r="I17" i="27" l="1"/>
  <c r="I17" i="11"/>
  <c r="D17" i="11" s="1"/>
  <c r="I17" i="23"/>
  <c r="D17" i="23" s="1"/>
  <c r="K22" i="21"/>
  <c r="I83" i="11" l="1"/>
  <c r="D83" i="11"/>
  <c r="D80" i="8" s="1"/>
  <c r="I22" i="21"/>
  <c r="L22" i="21" s="1"/>
  <c r="I28" i="20"/>
  <c r="I32" i="20" s="1"/>
  <c r="I44" i="11"/>
  <c r="I87" i="11" s="1"/>
  <c r="I44" i="23"/>
  <c r="AC44" i="23" s="1"/>
  <c r="AC17" i="23"/>
  <c r="AA17" i="27"/>
  <c r="I44" i="27"/>
  <c r="AI17" i="27"/>
  <c r="D17" i="27"/>
  <c r="J22" i="21" l="1"/>
  <c r="AA44" i="27"/>
  <c r="AI44" i="27"/>
  <c r="X17" i="23"/>
  <c r="D44" i="23"/>
  <c r="X44" i="23" s="1"/>
  <c r="D44" i="27"/>
  <c r="V17" i="27"/>
  <c r="AD17" i="27"/>
  <c r="I14" i="25"/>
  <c r="I10" i="21"/>
  <c r="V17" i="11"/>
  <c r="D16" i="8"/>
  <c r="D44" i="11"/>
  <c r="B17" i="11"/>
  <c r="B83" i="11" s="1"/>
  <c r="B80" i="8" s="1"/>
  <c r="D86" i="11" l="1"/>
  <c r="D83" i="8" s="1"/>
  <c r="D85" i="11"/>
  <c r="D82" i="8" s="1"/>
  <c r="C84" i="11"/>
  <c r="C81" i="8" s="1"/>
  <c r="V44" i="11"/>
  <c r="D43" i="8"/>
  <c r="F8" i="10" s="1"/>
  <c r="B16" i="8"/>
  <c r="B43" i="8" s="1"/>
  <c r="B17" i="27"/>
  <c r="B44" i="11"/>
  <c r="U44" i="11" s="1"/>
  <c r="I16" i="25"/>
  <c r="U17" i="11"/>
  <c r="B17" i="23"/>
  <c r="I12" i="21"/>
  <c r="L39" i="21"/>
  <c r="L40" i="21"/>
  <c r="AD44" i="27"/>
  <c r="V44" i="27"/>
  <c r="L41" i="21" l="1"/>
  <c r="V17" i="23"/>
  <c r="B44" i="23"/>
  <c r="V44" i="23" s="1"/>
  <c r="T17" i="27"/>
  <c r="AB17" i="27"/>
  <c r="B44" i="27"/>
  <c r="D40" i="21"/>
  <c r="D39" i="21"/>
  <c r="D41" i="21" l="1"/>
  <c r="AB44" i="27"/>
  <c r="T44" i="27"/>
</calcChain>
</file>

<file path=xl/sharedStrings.xml><?xml version="1.0" encoding="utf-8"?>
<sst xmlns="http://schemas.openxmlformats.org/spreadsheetml/2006/main" count="1278" uniqueCount="399">
  <si>
    <t>APPROVED CONSOLIDATED BUDGET AND EXPENSE SUMMARY</t>
  </si>
  <si>
    <t>FEIN # :</t>
  </si>
  <si>
    <t>Service Subcontractor:</t>
  </si>
  <si>
    <t>Address:</t>
  </si>
  <si>
    <t xml:space="preserve">Title:  </t>
  </si>
  <si>
    <t>Program</t>
  </si>
  <si>
    <t>Match</t>
  </si>
  <si>
    <t>Total</t>
  </si>
  <si>
    <t xml:space="preserve">  a.  Food</t>
  </si>
  <si>
    <t>Annual Salary</t>
  </si>
  <si>
    <t>Fringes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</si>
  <si>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</si>
  <si>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</si>
  <si>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</si>
  <si>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</si>
  <si>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</si>
  <si>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</si>
  <si>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</si>
  <si>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</si>
  <si>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</si>
  <si>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</si>
  <si>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APPROVED BUDGET</t>
  </si>
  <si>
    <t>AMENDED BUDGET</t>
  </si>
  <si>
    <t>LINE ITEM</t>
  </si>
  <si>
    <t>I. Personnel Services</t>
  </si>
  <si>
    <t>III. Consultants</t>
  </si>
  <si>
    <t>IV. Other Contractual Services</t>
  </si>
  <si>
    <t xml:space="preserve">  a. Conference fees</t>
  </si>
  <si>
    <t xml:space="preserve">  b. Program Event fees</t>
  </si>
  <si>
    <t xml:space="preserve">  c. Occupancy</t>
  </si>
  <si>
    <t xml:space="preserve">  d. Utilities</t>
  </si>
  <si>
    <t xml:space="preserve">  g. Other</t>
  </si>
  <si>
    <t>Subtotal</t>
  </si>
  <si>
    <t>V. Travel</t>
  </si>
  <si>
    <t xml:space="preserve">  a.  Participant Travel</t>
  </si>
  <si>
    <t>VI. Supplies</t>
  </si>
  <si>
    <t xml:space="preserve">  b.  Office Supplies</t>
  </si>
  <si>
    <t>VII. Equipment</t>
  </si>
  <si>
    <t>GRAND TOTAL</t>
  </si>
  <si>
    <t>SOURCES</t>
  </si>
  <si>
    <t>DOULA</t>
  </si>
  <si>
    <t>q.</t>
  </si>
  <si>
    <t xml:space="preserve">Exclusive of </t>
  </si>
  <si>
    <t>The Approved OPF Grand Total is:</t>
  </si>
  <si>
    <t>$</t>
  </si>
  <si>
    <t>The Amended OPF  Grand Total is:</t>
  </si>
  <si>
    <t>Do not fill in the box below:</t>
  </si>
  <si>
    <t>The Effective Date of this amendment is:</t>
  </si>
  <si>
    <t>The amended monthly payment schedule is:</t>
  </si>
  <si>
    <t>July</t>
  </si>
  <si>
    <t>November</t>
  </si>
  <si>
    <t>March</t>
  </si>
  <si>
    <t xml:space="preserve">August </t>
  </si>
  <si>
    <t>December</t>
  </si>
  <si>
    <t>April</t>
  </si>
  <si>
    <t>September</t>
  </si>
  <si>
    <t>January</t>
  </si>
  <si>
    <t>May</t>
  </si>
  <si>
    <t>October</t>
  </si>
  <si>
    <t>February</t>
  </si>
  <si>
    <t>June</t>
  </si>
  <si>
    <t>Service Subcontractor</t>
  </si>
  <si>
    <t>Date of Signature</t>
  </si>
  <si>
    <t>LINE</t>
  </si>
  <si>
    <t>CATEGORY</t>
  </si>
  <si>
    <t>AMOUNT</t>
  </si>
  <si>
    <t>Consultants</t>
  </si>
  <si>
    <t>Other Contractual Services</t>
  </si>
  <si>
    <t>a.</t>
  </si>
  <si>
    <t>Conference fees</t>
  </si>
  <si>
    <t>b.</t>
  </si>
  <si>
    <t>Program Event fees</t>
  </si>
  <si>
    <t>c.</t>
  </si>
  <si>
    <t>Occupancy</t>
  </si>
  <si>
    <t>d.</t>
  </si>
  <si>
    <t>Utilities</t>
  </si>
  <si>
    <t>e.</t>
  </si>
  <si>
    <t>f.</t>
  </si>
  <si>
    <t>Postage / Shipping</t>
  </si>
  <si>
    <t>Other</t>
  </si>
  <si>
    <t>Travel</t>
  </si>
  <si>
    <t>Participant Travel</t>
  </si>
  <si>
    <t>Local Staff Travel</t>
  </si>
  <si>
    <t>Supplies</t>
  </si>
  <si>
    <t>Food</t>
  </si>
  <si>
    <t>Office Supplies</t>
  </si>
  <si>
    <t>Program Supplies</t>
  </si>
  <si>
    <t>Equipment</t>
  </si>
  <si>
    <t>Indirect</t>
  </si>
  <si>
    <t>DONATED SERVICE/ITEM</t>
  </si>
  <si>
    <t>NAME OF DONOR</t>
  </si>
  <si>
    <t>VALUE</t>
  </si>
  <si>
    <t>CONTENTS</t>
  </si>
  <si>
    <t>PROPOSED AMENDED PERSONNEL BREAKOUT SECTION</t>
  </si>
  <si>
    <t xml:space="preserve"> PROPOSED AMENDED BUDGET</t>
  </si>
  <si>
    <t xml:space="preserve"> PERSONNEL BREAKOUT SECTION</t>
  </si>
  <si>
    <t>TOTAL Personnel Services</t>
  </si>
  <si>
    <t>Personnel Services</t>
  </si>
  <si>
    <t xml:space="preserve">               APPROVED BUDGET</t>
  </si>
  <si>
    <t xml:space="preserve">  f.  Postage / Shipping</t>
  </si>
  <si>
    <t xml:space="preserve">  c.  Program Supplies</t>
  </si>
  <si>
    <t>Ounce of Prevention Fund</t>
  </si>
  <si>
    <t>The Approved Budget Section in the Amended  Budget has been formatted to automatically</t>
  </si>
  <si>
    <t xml:space="preserve">Match </t>
  </si>
  <si>
    <t>DHS</t>
  </si>
  <si>
    <t>FUNDING SOURCE</t>
  </si>
  <si>
    <t>Exclusive of</t>
  </si>
  <si>
    <t xml:space="preserve">PERSONNEL </t>
  </si>
  <si>
    <t>I.</t>
  </si>
  <si>
    <t>III.</t>
  </si>
  <si>
    <t>IV.</t>
  </si>
  <si>
    <t>V.</t>
  </si>
  <si>
    <t>VI.</t>
  </si>
  <si>
    <t>VII.</t>
  </si>
  <si>
    <t>VIII.</t>
  </si>
  <si>
    <t>Total Cash Match</t>
  </si>
  <si>
    <t>Total In-Kind Match</t>
  </si>
  <si>
    <r>
      <t xml:space="preserve">populate from data entered in the Approved Budget on a one-time only basis. </t>
    </r>
    <r>
      <rPr>
        <b/>
        <sz val="12"/>
        <rFont val="Arial"/>
        <family val="2"/>
      </rPr>
      <t>Subsequent</t>
    </r>
  </si>
  <si>
    <r>
      <t>amendments require</t>
    </r>
    <r>
      <rPr>
        <b/>
        <u/>
        <sz val="12"/>
        <rFont val="Arial"/>
        <family val="2"/>
      </rPr>
      <t xml:space="preserve"> manual entry</t>
    </r>
    <r>
      <rPr>
        <b/>
        <sz val="12"/>
        <rFont val="Arial"/>
        <family val="2"/>
      </rPr>
      <t xml:space="preserve"> of data from the most recently approved Amendment.</t>
    </r>
  </si>
  <si>
    <t xml:space="preserve">LINE ITEM         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</si>
  <si>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</si>
  <si>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</si>
  <si>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</si>
  <si>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</si>
  <si>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</si>
  <si>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</si>
  <si>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</si>
  <si>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</si>
  <si>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</si>
  <si>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</si>
  <si>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</si>
  <si>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BUDGET</t>
  </si>
  <si>
    <t>&lt;---(Please fill in blank).</t>
  </si>
  <si>
    <t>&lt;--- (Please fill in the blank)</t>
  </si>
  <si>
    <t xml:space="preserve">% of </t>
  </si>
  <si>
    <t>Total Expended</t>
  </si>
  <si>
    <t>Name of Preparer:</t>
  </si>
  <si>
    <t xml:space="preserve">  e. Communications</t>
  </si>
  <si>
    <t>Communications</t>
  </si>
  <si>
    <t>IBTI Program Name:</t>
  </si>
  <si>
    <t xml:space="preserve">Report Date:  </t>
  </si>
  <si>
    <t>Quarterly Period:</t>
  </si>
  <si>
    <t xml:space="preserve">     TOTAL EXPENSES YTD</t>
  </si>
  <si>
    <t>*  %FTE (Program) based on total full time hours in your Agency's work week (i.e. 40 or 37.5)</t>
  </si>
  <si>
    <t>IN-KIND MATCH</t>
  </si>
  <si>
    <t>CASH MATCH</t>
  </si>
  <si>
    <t xml:space="preserve">MATCHING FUND BUDGET  </t>
  </si>
  <si>
    <t>SOURCE OF FUNDS</t>
  </si>
  <si>
    <t>GRAND TOTAL (Cash and In-Kind)</t>
  </si>
  <si>
    <t>BASIS OF VALUATION</t>
  </si>
  <si>
    <t>Conference/Meeting Travel</t>
  </si>
  <si>
    <t>PTS</t>
  </si>
  <si>
    <t>TOTAL - Fringes</t>
  </si>
  <si>
    <t>Doula</t>
  </si>
  <si>
    <t>(12)</t>
  </si>
  <si>
    <t>(13)</t>
  </si>
  <si>
    <t>CPS</t>
  </si>
  <si>
    <t>ISBE</t>
  </si>
  <si>
    <t>(14)</t>
  </si>
  <si>
    <t>TOTAL EXPENSES YTD</t>
  </si>
  <si>
    <t>(15)</t>
  </si>
  <si>
    <t>(16)</t>
  </si>
  <si>
    <t xml:space="preserve">ISBE </t>
  </si>
  <si>
    <t>II. Total Fringes</t>
  </si>
  <si>
    <t xml:space="preserve">   b.Unemployment &amp; Workers Compensation</t>
  </si>
  <si>
    <t>Fringes-less Unemployment &amp; Workers Compensation</t>
  </si>
  <si>
    <t>Unemployment &amp; Workers Compensation</t>
  </si>
  <si>
    <t>II.a. Fringes-less Unemp &amp; Workers Compensation</t>
  </si>
  <si>
    <t>II.a</t>
  </si>
  <si>
    <t>II.b</t>
  </si>
  <si>
    <t>Fringes-less Unemp &amp; Workers Compensation</t>
  </si>
  <si>
    <t>NOTES:</t>
  </si>
  <si>
    <t xml:space="preserve">Total </t>
  </si>
  <si>
    <t xml:space="preserve">Expended </t>
  </si>
  <si>
    <t>(17)</t>
  </si>
  <si>
    <t>Subcontract Budget</t>
  </si>
  <si>
    <t>Amendments</t>
  </si>
  <si>
    <t xml:space="preserve">Quarterly Cost Reports </t>
  </si>
  <si>
    <t>MIECHV</t>
  </si>
  <si>
    <t>% of</t>
  </si>
  <si>
    <t>Period</t>
  </si>
  <si>
    <r>
      <t xml:space="preserve">VIII. Indirect </t>
    </r>
    <r>
      <rPr>
        <b/>
        <i/>
        <sz val="10"/>
        <rFont val="Arial"/>
        <family val="2"/>
      </rPr>
      <t>(for all DHS funding ONLY)</t>
    </r>
  </si>
  <si>
    <t>Amended Budget</t>
  </si>
  <si>
    <r>
      <rPr>
        <sz val="11"/>
        <color theme="1"/>
        <rFont val="Wingdings"/>
        <charset val="2"/>
      </rPr>
      <t>w</t>
    </r>
    <r>
      <rPr>
        <sz val="11"/>
        <color theme="1"/>
        <rFont val="Arial"/>
        <family val="2"/>
      </rPr>
      <t xml:space="preserve"> QIR</t>
    </r>
  </si>
  <si>
    <r>
      <rPr>
        <sz val="11"/>
        <color theme="1"/>
        <rFont val="Wingdings"/>
        <charset val="2"/>
      </rPr>
      <t>w</t>
    </r>
    <r>
      <rPr>
        <sz val="11"/>
        <color theme="1"/>
        <rFont val="Arial"/>
        <family val="2"/>
      </rPr>
      <t xml:space="preserve"> Other </t>
    </r>
    <r>
      <rPr>
        <sz val="10"/>
        <color theme="1"/>
        <rFont val="Arial"/>
        <family val="2"/>
      </rPr>
      <t>(specify):</t>
    </r>
  </si>
  <si>
    <t xml:space="preserve">Purpose (brief): </t>
  </si>
  <si>
    <t xml:space="preserve">I. Personnel Services </t>
  </si>
  <si>
    <t>% of Program TOTAL:</t>
  </si>
  <si>
    <t>For Program Total</t>
  </si>
  <si>
    <t>%</t>
  </si>
  <si>
    <t xml:space="preserve">Unemployment &amp; Worker's Compensation (please include monetary total &amp; % breakdown): </t>
  </si>
  <si>
    <t>TOTAL Unemployment &amp; Workers Comp</t>
  </si>
  <si>
    <t xml:space="preserve">IV. Other Contractual Services </t>
  </si>
  <si>
    <t>a. Conference Fees</t>
  </si>
  <si>
    <t>b. Program Event Fees</t>
  </si>
  <si>
    <t>e. Communications</t>
  </si>
  <si>
    <t>f. Postage and Shipping</t>
  </si>
  <si>
    <t xml:space="preserve">V. Travel </t>
  </si>
  <si>
    <t xml:space="preserve">a. Participant Travel </t>
  </si>
  <si>
    <t xml:space="preserve">VI. Supplies </t>
  </si>
  <si>
    <r>
      <t>Type of Budget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 xml:space="preserve">(check (x) one please) </t>
    </r>
  </si>
  <si>
    <t>DRAFT</t>
  </si>
  <si>
    <t>REVISED</t>
  </si>
  <si>
    <t>FINAL</t>
  </si>
  <si>
    <t>Report Type</t>
  </si>
  <si>
    <t>Date:</t>
  </si>
  <si>
    <t>*If using the 'Other" Line, please describe in detail what "Other" includes for both Program Total and OPF Funding.</t>
  </si>
  <si>
    <r>
      <t xml:space="preserve">VIII. Indirect </t>
    </r>
    <r>
      <rPr>
        <i/>
        <sz val="11"/>
        <rFont val="Arial"/>
        <family val="2"/>
      </rPr>
      <t>(for all DHS funding ONLY - 15% cap)</t>
    </r>
  </si>
  <si>
    <t>The Ounce</t>
  </si>
  <si>
    <t>% of The Ounce:</t>
  </si>
  <si>
    <t>For Ounce Funding</t>
  </si>
  <si>
    <t>Ounce</t>
  </si>
  <si>
    <t>Fringes (excluding Unemployment &amp; Worker's Compensation)</t>
  </si>
  <si>
    <t>Title</t>
  </si>
  <si>
    <t>% FTE</t>
  </si>
  <si>
    <t>Real Annual Salary</t>
  </si>
  <si>
    <t>Ounce Salary</t>
  </si>
  <si>
    <t>Name</t>
  </si>
  <si>
    <t>Unemployment &amp; Worker's Compensation</t>
  </si>
  <si>
    <t>Fringes (less Unemployment &amp; Worker's Compensation)</t>
  </si>
  <si>
    <t>% FTE*</t>
  </si>
  <si>
    <t>Position Title</t>
  </si>
  <si>
    <t>Employee Name</t>
  </si>
  <si>
    <t>Term Date</t>
  </si>
  <si>
    <t>Last Name, First Name</t>
  </si>
  <si>
    <t>PTS-DHS</t>
  </si>
  <si>
    <t>Notes</t>
  </si>
  <si>
    <t>Audit Fees</t>
  </si>
  <si>
    <t>Payroll</t>
  </si>
  <si>
    <t>License Fees, Permits</t>
  </si>
  <si>
    <t>Insurance</t>
  </si>
  <si>
    <t>Maintenance</t>
  </si>
  <si>
    <t>Copier Maintenance &amp; Lease</t>
  </si>
  <si>
    <t>IT Consultant</t>
  </si>
  <si>
    <t>Childcare/Cookservice</t>
  </si>
  <si>
    <t>OUNCE COMPONENTS</t>
  </si>
  <si>
    <t>(18)</t>
  </si>
  <si>
    <t>(19)</t>
  </si>
  <si>
    <t>(20)</t>
  </si>
  <si>
    <t>(21)</t>
  </si>
  <si>
    <t>(22)</t>
  </si>
  <si>
    <t>(23)</t>
  </si>
  <si>
    <t>(24)</t>
  </si>
  <si>
    <t>(25)</t>
  </si>
  <si>
    <t>VARIANCE ANALYSIS</t>
  </si>
  <si>
    <t>Total Expenses YTD / Operative Budget</t>
  </si>
  <si>
    <t xml:space="preserve">Program Total </t>
  </si>
  <si>
    <t>APPROVED OPERATIVE BUDGET</t>
  </si>
  <si>
    <t>Program Total</t>
  </si>
  <si>
    <t>Please click to select the reporting period</t>
  </si>
  <si>
    <t>Period:</t>
  </si>
  <si>
    <t>Match Total:</t>
  </si>
  <si>
    <t xml:space="preserve">Program Total: </t>
  </si>
  <si>
    <t xml:space="preserve">Ounce Total: </t>
  </si>
  <si>
    <t xml:space="preserve">Match Total: </t>
  </si>
  <si>
    <t>Ounce Total:</t>
  </si>
  <si>
    <t>Program Total:</t>
  </si>
  <si>
    <t xml:space="preserve">TOTAL </t>
  </si>
  <si>
    <t xml:space="preserve">One single item over $500 - needs 3 bids regardless of funding source; </t>
  </si>
  <si>
    <r>
      <t xml:space="preserve">VII. Furniture &amp; Equipment                                                                              </t>
    </r>
    <r>
      <rPr>
        <i/>
        <sz val="10"/>
        <color rgb="FFC00000"/>
        <rFont val="Arial"/>
        <family val="2"/>
      </rPr>
      <t xml:space="preserve"> </t>
    </r>
  </si>
  <si>
    <t>UNALLOWABLE cost for CPS/Prior approval needed for ISBE</t>
  </si>
  <si>
    <r>
      <t xml:space="preserve">VIII. Indirect                                                                                 </t>
    </r>
    <r>
      <rPr>
        <sz val="10"/>
        <color rgb="FFC00000"/>
        <rFont val="Arial"/>
        <family val="2"/>
      </rPr>
      <t/>
    </r>
  </si>
  <si>
    <t>This budget line is allowable for all the DHS funding ONLY - MAX. 15%</t>
  </si>
  <si>
    <t>Amended Budget Narrative</t>
  </si>
  <si>
    <t xml:space="preserve">Approved Ounce Total: </t>
  </si>
  <si>
    <t>Approved Match Total:</t>
  </si>
  <si>
    <t xml:space="preserve">Approved Program Total: </t>
  </si>
  <si>
    <t>Amended Program Total:</t>
  </si>
  <si>
    <t>Amended Match Total:</t>
  </si>
  <si>
    <t>Amended Ounce Total:</t>
  </si>
  <si>
    <t>% of Ounce:</t>
  </si>
  <si>
    <t>% of Program Total:</t>
  </si>
  <si>
    <t xml:space="preserve">Approved Match Total: </t>
  </si>
  <si>
    <t xml:space="preserve">Amended Ounce Total: </t>
  </si>
  <si>
    <t xml:space="preserve"> Amended Ounce Total: </t>
  </si>
  <si>
    <t>Amended:</t>
  </si>
  <si>
    <t>Approved Program Total:</t>
  </si>
  <si>
    <t>Ounce Total</t>
  </si>
  <si>
    <t>Match           Total</t>
  </si>
  <si>
    <t>Match            Total</t>
  </si>
  <si>
    <t>Ounce            Total</t>
  </si>
  <si>
    <t>PTS                   DHS</t>
  </si>
  <si>
    <t>DOULA DHS</t>
  </si>
  <si>
    <t>PTS             DHS</t>
  </si>
  <si>
    <t>Match Total</t>
  </si>
  <si>
    <t>% of Program</t>
  </si>
  <si>
    <t>% of The Ounce</t>
  </si>
  <si>
    <t>Effective Date</t>
  </si>
  <si>
    <t>POSSIBLE CATEGORIES for                                            OTHER SERVICES</t>
  </si>
  <si>
    <t>NOTES*</t>
  </si>
  <si>
    <r>
      <rPr>
        <b/>
        <sz val="12"/>
        <rFont val="Arial"/>
        <family val="2"/>
      </rPr>
      <t xml:space="preserve">2nd Quarter </t>
    </r>
    <r>
      <rPr>
        <sz val="12"/>
        <rFont val="Arial"/>
        <family val="2"/>
      </rPr>
      <t xml:space="preserve">- explanation required for any line items expended </t>
    </r>
    <r>
      <rPr>
        <b/>
        <sz val="12"/>
        <color rgb="FFC00000"/>
        <rFont val="Arial"/>
        <family val="2"/>
      </rPr>
      <t>less than 30% or greater than 75%</t>
    </r>
  </si>
  <si>
    <r>
      <rPr>
        <b/>
        <sz val="12"/>
        <rFont val="Arial"/>
        <family val="2"/>
      </rPr>
      <t>3rd Quarter</t>
    </r>
    <r>
      <rPr>
        <sz val="12"/>
        <rFont val="Arial"/>
        <family val="2"/>
      </rPr>
      <t xml:space="preserve"> - explanation required for any line items expended </t>
    </r>
    <r>
      <rPr>
        <b/>
        <sz val="12"/>
        <color rgb="FFC00000"/>
        <rFont val="Arial"/>
        <family val="2"/>
      </rPr>
      <t>less than 60% or greater than 85%</t>
    </r>
  </si>
  <si>
    <t>DOULA-DHS</t>
  </si>
  <si>
    <t>POSSIBLE CATEGORIES for                                                        OTHER SERVICES</t>
  </si>
  <si>
    <t>Possible Categories for Other Services</t>
  </si>
  <si>
    <t xml:space="preserve">Unemployment &amp; Worker's Compensation (please include  % breakdown): </t>
  </si>
  <si>
    <r>
      <t>Looking at column "</t>
    </r>
    <r>
      <rPr>
        <b/>
        <sz val="12"/>
        <rFont val="Arial"/>
        <family val="2"/>
      </rPr>
      <t>V - Ounce Total</t>
    </r>
    <r>
      <rPr>
        <sz val="12"/>
        <rFont val="Arial"/>
        <family val="2"/>
      </rPr>
      <t xml:space="preserve"> -", please explain in the notes section why there is a difference and what happened to cause the difference in expenditures for the following two quarters:</t>
    </r>
  </si>
  <si>
    <t xml:space="preserve">  b.  Participant Travel - Bus Passes ONLY</t>
  </si>
  <si>
    <t xml:space="preserve">  c.  Local Staff Travel</t>
  </si>
  <si>
    <t xml:space="preserve">  d.  Conference / Meeting Travel</t>
  </si>
  <si>
    <t>b. Participant Travel - Bus Passes ONLY</t>
  </si>
  <si>
    <t xml:space="preserve">c. Local Staff Travel </t>
  </si>
  <si>
    <t xml:space="preserve">d. Conference/Meeting Travel </t>
  </si>
  <si>
    <r>
      <t xml:space="preserve">VII. Furniture &amp; Equipment                                                                              </t>
    </r>
    <r>
      <rPr>
        <b/>
        <i/>
        <sz val="10"/>
        <color rgb="FFC00000"/>
        <rFont val="Arial"/>
        <family val="2"/>
      </rPr>
      <t xml:space="preserve"> </t>
    </r>
  </si>
  <si>
    <t>Ounce COMPONENTS</t>
  </si>
  <si>
    <t>If personnel is being moved to a new position or new personnel is being hired,                                                                                              please list who they are replacing.</t>
  </si>
  <si>
    <t xml:space="preserve">If personnel is being moved to a new position or new personnel is being                       </t>
  </si>
  <si>
    <t>hired, please do not forget to mention who they are replacing.</t>
  </si>
  <si>
    <t>UNALLOWABLE for CPS/Prior approval needed for ISBE</t>
  </si>
  <si>
    <t>If personnel is being moved to a new position or new personnel is being hired,                                                     please list who they are replacing.</t>
  </si>
  <si>
    <t>SIGNATURE PAGE</t>
  </si>
  <si>
    <t>Subcontract No. 2016-</t>
  </si>
  <si>
    <t>FISCAL ADVISOR ONLY</t>
  </si>
  <si>
    <t>Compliance Percentages</t>
  </si>
  <si>
    <t>Expanded</t>
  </si>
  <si>
    <t>ISBE FUNDED Sites ONLY</t>
  </si>
  <si>
    <t xml:space="preserve">Breakdown of "Other Line" </t>
  </si>
  <si>
    <t>Breakdown of Fringes</t>
  </si>
  <si>
    <t>TOTAL</t>
  </si>
  <si>
    <t>Unemployment Insurance</t>
  </si>
  <si>
    <t>Worker's Compensation</t>
  </si>
  <si>
    <t>FICA (Social Security)</t>
  </si>
  <si>
    <t>Pension/Retirement</t>
  </si>
  <si>
    <t>Group Health Insurance</t>
  </si>
  <si>
    <r>
      <t xml:space="preserve">II. Fringe Benefits </t>
    </r>
    <r>
      <rPr>
        <b/>
        <sz val="10"/>
        <rFont val="Arial"/>
        <family val="2"/>
      </rPr>
      <t>(maximum allowable 30%)</t>
    </r>
  </si>
  <si>
    <t>ISBE Fringes Breakdown</t>
  </si>
  <si>
    <t>Other (details to be specified in an e-mail)</t>
  </si>
  <si>
    <r>
      <t xml:space="preserve">  g. Other </t>
    </r>
    <r>
      <rPr>
        <b/>
        <sz val="10"/>
        <color theme="7" tint="-0.249977111117893"/>
        <rFont val="Arial"/>
        <family val="2"/>
      </rPr>
      <t>(fill out the Breakout Table below)</t>
    </r>
  </si>
  <si>
    <t>All other terms of the July 1, 2015 Subcontract Agreement will remain in effect through June 30, 2016.</t>
  </si>
  <si>
    <r>
      <rPr>
        <b/>
        <sz val="12"/>
        <rFont val="Arial"/>
        <family val="2"/>
      </rPr>
      <t xml:space="preserve">2nd Quarter </t>
    </r>
    <r>
      <rPr>
        <sz val="12"/>
        <rFont val="Arial"/>
        <family val="2"/>
      </rPr>
      <t xml:space="preserve">- explanation required for any line items expended </t>
    </r>
    <r>
      <rPr>
        <b/>
        <sz val="12"/>
        <color rgb="FFC00000"/>
        <rFont val="Arial"/>
        <family val="2"/>
      </rPr>
      <t>less than 40% or greater than 60%</t>
    </r>
  </si>
  <si>
    <r>
      <rPr>
        <b/>
        <sz val="12"/>
        <rFont val="Arial"/>
        <family val="2"/>
      </rPr>
      <t>3rd Quarter</t>
    </r>
    <r>
      <rPr>
        <sz val="12"/>
        <rFont val="Arial"/>
        <family val="2"/>
      </rPr>
      <t xml:space="preserve"> - explanation required for any line items expended </t>
    </r>
    <r>
      <rPr>
        <b/>
        <sz val="12"/>
        <color rgb="FFC00000"/>
        <rFont val="Arial"/>
        <family val="2"/>
      </rPr>
      <t>less than 65% or greater than 85%</t>
    </r>
  </si>
  <si>
    <r>
      <rPr>
        <b/>
        <sz val="11"/>
        <color theme="1"/>
        <rFont val="Arial"/>
        <family val="2"/>
      </rPr>
      <t>Fringes</t>
    </r>
    <r>
      <rPr>
        <sz val="11"/>
        <color theme="1"/>
        <rFont val="Arial"/>
        <family val="2"/>
      </rPr>
      <t xml:space="preserve"> - max. 30%</t>
    </r>
  </si>
  <si>
    <r>
      <rPr>
        <b/>
        <sz val="11"/>
        <color theme="1"/>
        <rFont val="Arial"/>
        <family val="2"/>
      </rPr>
      <t>Match</t>
    </r>
    <r>
      <rPr>
        <sz val="11"/>
        <color theme="1"/>
        <rFont val="Arial"/>
        <family val="2"/>
      </rPr>
      <t xml:space="preserve"> - min. 10%</t>
    </r>
  </si>
  <si>
    <r>
      <rPr>
        <b/>
        <sz val="11"/>
        <color theme="1"/>
        <rFont val="Arial"/>
        <family val="2"/>
      </rPr>
      <t>Non-Program</t>
    </r>
    <r>
      <rPr>
        <sz val="11"/>
        <color theme="1"/>
        <rFont val="Arial"/>
        <family val="2"/>
      </rPr>
      <t xml:space="preserve"> - max. 18%</t>
    </r>
  </si>
  <si>
    <r>
      <rPr>
        <b/>
        <sz val="11"/>
        <color theme="1"/>
        <rFont val="Arial"/>
        <family val="2"/>
      </rPr>
      <t>Indirect</t>
    </r>
    <r>
      <rPr>
        <sz val="11"/>
        <color theme="1"/>
        <rFont val="Arial"/>
        <family val="2"/>
      </rPr>
      <t xml:space="preserve"> - max. 15%</t>
    </r>
  </si>
  <si>
    <r>
      <rPr>
        <b/>
        <sz val="11"/>
        <color theme="1"/>
        <rFont val="Arial"/>
        <family val="2"/>
      </rPr>
      <t>Administrative Cost</t>
    </r>
    <r>
      <rPr>
        <sz val="11"/>
        <color theme="1"/>
        <rFont val="Arial"/>
        <family val="2"/>
      </rPr>
      <t xml:space="preserve"> - max. 5% for CPS &amp; ISBE</t>
    </r>
  </si>
  <si>
    <t>Administrative Cost - max. 5% for CPS and ISBE</t>
  </si>
  <si>
    <t>Fringes - max. 30%</t>
  </si>
  <si>
    <t>Match - min. 10%</t>
  </si>
  <si>
    <t>Non-Program - max. 18%</t>
  </si>
  <si>
    <t>Indirect - max. 15%</t>
  </si>
  <si>
    <t xml:space="preserve">AMENDED BUDGET </t>
  </si>
  <si>
    <t>VARIANCE %</t>
  </si>
  <si>
    <t>VARIANCE $</t>
  </si>
  <si>
    <t>Amended Budget / Operative Budget</t>
  </si>
  <si>
    <t>Amended Budget - Operative Budget</t>
  </si>
  <si>
    <t>APPROVED VS. AMENDED BUDET VARIANCE</t>
  </si>
  <si>
    <t>Report Date:</t>
  </si>
  <si>
    <t>Employee Screenings                                                             (Background Check/Drug Screenings)</t>
  </si>
  <si>
    <t>PRIVATE</t>
  </si>
  <si>
    <t>FUNDS</t>
  </si>
  <si>
    <t>PRIVATE FUNDS</t>
  </si>
  <si>
    <t>PROVATE</t>
  </si>
  <si>
    <t xml:space="preserve">PRIVATE </t>
  </si>
  <si>
    <t>(26)</t>
  </si>
  <si>
    <t>(27)</t>
  </si>
  <si>
    <t>(28)</t>
  </si>
  <si>
    <t>FY17 Budget</t>
  </si>
  <si>
    <t>FY17 1st Quarter CPS</t>
  </si>
  <si>
    <t>FY17 2nd Quarter CPS</t>
  </si>
  <si>
    <t>FY17 3rd Quarter CPS</t>
  </si>
  <si>
    <t>FY17 4th Quarter CPS</t>
  </si>
  <si>
    <t>FY17 FINAL CPS</t>
  </si>
  <si>
    <t>FY17 1st Quarter ISBE</t>
  </si>
  <si>
    <t>FY17 2nd Quarter ISBE</t>
  </si>
  <si>
    <t>FY17 3rd Quarter ISBE</t>
  </si>
  <si>
    <t>FY17 4th Quarter ISBE</t>
  </si>
  <si>
    <t>FY17 1st Quarter DHS</t>
  </si>
  <si>
    <t>FY17 2nd Quarter DHS</t>
  </si>
  <si>
    <t>FY17 3rd Quarter DHS</t>
  </si>
  <si>
    <t>FY17 4th Quarter DHS</t>
  </si>
  <si>
    <t>FY17 1st Quarter MIECHV</t>
  </si>
  <si>
    <t>FY17 2nd Quarter MIECHV</t>
  </si>
  <si>
    <t>FY17 3rd Quarter MIECHV</t>
  </si>
  <si>
    <t>FY17 4th Quarter MIECHV</t>
  </si>
  <si>
    <r>
      <t xml:space="preserve">VIII. Indirect </t>
    </r>
    <r>
      <rPr>
        <i/>
        <sz val="11"/>
        <color theme="8" tint="-0.499984740745262"/>
        <rFont val="Arial"/>
        <family val="2"/>
      </rPr>
      <t>(for all DHS funding ONLY - 15% cap)</t>
    </r>
  </si>
  <si>
    <t>FY17 Budget Narrative</t>
  </si>
  <si>
    <t>Subcontract No. 2017-</t>
  </si>
  <si>
    <r>
      <t xml:space="preserve">*INDIRECT RELATED: </t>
    </r>
    <r>
      <rPr>
        <sz val="10"/>
        <color theme="8" tint="-0.499984740745262"/>
        <rFont val="Arial"/>
        <family val="2"/>
      </rPr>
      <t>ISBE &amp; CPS require a detailed breakdown; therefore, the "Indirect Line" cannot be used as a generic placeholder.</t>
    </r>
  </si>
  <si>
    <r>
      <t xml:space="preserve">c. Program Supplies                                                                             </t>
    </r>
    <r>
      <rPr>
        <sz val="10"/>
        <color theme="9" tint="-0.499984740745262"/>
        <rFont val="Arial"/>
        <family val="2"/>
      </rPr>
      <t xml:space="preserve"> </t>
    </r>
    <r>
      <rPr>
        <b/>
        <sz val="10"/>
        <color theme="8" tint="-0.499984740745262"/>
        <rFont val="Arial"/>
        <family val="2"/>
      </rPr>
      <t>NOTE: No one item will exceed $500 in cost.</t>
    </r>
  </si>
  <si>
    <r>
      <t xml:space="preserve">b. Office Supplies                                                                               </t>
    </r>
    <r>
      <rPr>
        <sz val="10"/>
        <color theme="9" tint="-0.499984740745262"/>
        <rFont val="Arial"/>
        <family val="2"/>
      </rPr>
      <t xml:space="preserve">   </t>
    </r>
    <r>
      <rPr>
        <sz val="10"/>
        <color theme="7" tint="-0.249977111117893"/>
        <rFont val="Arial"/>
        <family val="2"/>
      </rPr>
      <t xml:space="preserve"> </t>
    </r>
    <r>
      <rPr>
        <b/>
        <sz val="10"/>
        <color theme="8" tint="-0.499984740745262"/>
        <rFont val="Arial"/>
        <family val="2"/>
      </rPr>
      <t>NOTE: No one item will exceed $500 in cost.</t>
    </r>
  </si>
  <si>
    <r>
      <t>a. Food</t>
    </r>
    <r>
      <rPr>
        <sz val="10"/>
        <color theme="8" tint="-0.499984740745262"/>
        <rFont val="Arial"/>
        <family val="2"/>
      </rPr>
      <t xml:space="preserve"> (participants ONLY ) </t>
    </r>
  </si>
  <si>
    <r>
      <rPr>
        <sz val="11"/>
        <color theme="1"/>
        <rFont val="Arial"/>
        <family val="2"/>
      </rPr>
      <t>g. Other</t>
    </r>
    <r>
      <rPr>
        <b/>
        <sz val="9"/>
        <color theme="9" tint="-0.499984740745262"/>
        <rFont val="Arial"/>
        <family val="2"/>
      </rPr>
      <t xml:space="preserve">                                                                                    </t>
    </r>
    <r>
      <rPr>
        <b/>
        <sz val="9"/>
        <color theme="8" tint="-0.499984740745262"/>
        <rFont val="Arial"/>
        <family val="2"/>
      </rPr>
      <t xml:space="preserve"> </t>
    </r>
    <r>
      <rPr>
        <sz val="9"/>
        <color theme="8" tint="-0.499984740745262"/>
        <rFont val="Arial"/>
        <family val="2"/>
      </rPr>
      <t>(detailed breakdown needed by funding stream)</t>
    </r>
    <r>
      <rPr>
        <sz val="9"/>
        <color theme="7" tint="-0.249977111117893"/>
        <rFont val="Arial"/>
        <family val="2"/>
      </rPr>
      <t xml:space="preserve"> </t>
    </r>
  </si>
  <si>
    <r>
      <t xml:space="preserve">d. Utilities </t>
    </r>
    <r>
      <rPr>
        <sz val="10"/>
        <color theme="8" tint="-0.499984740745262"/>
        <rFont val="Arial"/>
        <family val="2"/>
      </rPr>
      <t>(</t>
    </r>
    <r>
      <rPr>
        <b/>
        <sz val="10"/>
        <color theme="8" tint="-0.499984740745262"/>
        <rFont val="Arial"/>
        <family val="2"/>
      </rPr>
      <t>UNALLOWABLE for CPS/ISBE)</t>
    </r>
  </si>
  <si>
    <r>
      <t>c. Occupancy</t>
    </r>
    <r>
      <rPr>
        <sz val="11"/>
        <color theme="8" tint="-0.499984740745262"/>
        <rFont val="Arial"/>
        <family val="2"/>
      </rPr>
      <t xml:space="preserve"> </t>
    </r>
    <r>
      <rPr>
        <b/>
        <sz val="11"/>
        <color theme="8" tint="-0.499984740745262"/>
        <rFont val="Arial"/>
        <family val="2"/>
      </rPr>
      <t>(UNALLOWABLE for CPS/ISBE)</t>
    </r>
  </si>
  <si>
    <t>to be included with ALL FY17 amended budget submissions</t>
  </si>
  <si>
    <r>
      <t>a. Food</t>
    </r>
    <r>
      <rPr>
        <sz val="10"/>
        <color theme="9" tint="-0.499984740745262"/>
        <rFont val="Arial"/>
        <family val="2"/>
      </rPr>
      <t xml:space="preserve"> </t>
    </r>
    <r>
      <rPr>
        <b/>
        <sz val="10"/>
        <color theme="8" tint="-0.499984740745262"/>
        <rFont val="Arial"/>
        <family val="2"/>
      </rPr>
      <t xml:space="preserve">(participants ONLY) </t>
    </r>
  </si>
  <si>
    <r>
      <t xml:space="preserve">b. Office Supplies                                                                                 </t>
    </r>
    <r>
      <rPr>
        <sz val="10"/>
        <color theme="8" tint="-0.499984740745262"/>
        <rFont val="Arial"/>
        <family val="2"/>
      </rPr>
      <t xml:space="preserve"> </t>
    </r>
    <r>
      <rPr>
        <b/>
        <sz val="8"/>
        <color theme="8" tint="-0.499984740745262"/>
        <rFont val="Arial"/>
        <family val="2"/>
      </rPr>
      <t>NOTE: No one single item will exceed $500 in cost.</t>
    </r>
  </si>
  <si>
    <r>
      <t xml:space="preserve">c. Program Supplies                                                                                   </t>
    </r>
    <r>
      <rPr>
        <sz val="10"/>
        <color theme="8" tint="-0.499984740745262"/>
        <rFont val="Arial"/>
        <family val="2"/>
      </rPr>
      <t xml:space="preserve"> </t>
    </r>
    <r>
      <rPr>
        <b/>
        <sz val="8"/>
        <color theme="8" tint="-0.499984740745262"/>
        <rFont val="Arial"/>
        <family val="2"/>
      </rPr>
      <t>NOTE: No one single item will exceed $500 in cost.</t>
    </r>
  </si>
  <si>
    <r>
      <rPr>
        <sz val="10"/>
        <color theme="1"/>
        <rFont val="Arial"/>
        <family val="2"/>
      </rPr>
      <t>g. Other</t>
    </r>
    <r>
      <rPr>
        <b/>
        <sz val="10"/>
        <color theme="1"/>
        <rFont val="Arial"/>
        <family val="2"/>
      </rPr>
      <t xml:space="preserve">                                                                     </t>
    </r>
    <r>
      <rPr>
        <b/>
        <sz val="10"/>
        <color theme="8" tint="-0.499984740745262"/>
        <rFont val="Arial"/>
        <family val="2"/>
      </rPr>
      <t xml:space="preserve"> </t>
    </r>
    <r>
      <rPr>
        <sz val="10"/>
        <color theme="8" tint="-0.499984740745262"/>
        <rFont val="Arial"/>
        <family val="2"/>
      </rPr>
      <t xml:space="preserve">(detailed breakdown needed by funding stream) </t>
    </r>
  </si>
  <si>
    <t>to be included with the FY17 budget submission</t>
  </si>
  <si>
    <t>Equipment Rental &amp; Maintenance</t>
  </si>
  <si>
    <t>Membership Dues/Subscriptions</t>
  </si>
  <si>
    <t>Printing</t>
  </si>
  <si>
    <t>Public Outreach</t>
  </si>
  <si>
    <t>Recruitment</t>
  </si>
  <si>
    <t>Subcontract No. 2017 -</t>
  </si>
  <si>
    <r>
      <t xml:space="preserve">II. Total Fringes </t>
    </r>
    <r>
      <rPr>
        <b/>
        <sz val="8"/>
        <color theme="8" tint="-0.499984740745262"/>
        <rFont val="Arial"/>
        <family val="2"/>
      </rPr>
      <t>(ISBE - fill in the Breakdown Table below)</t>
    </r>
  </si>
  <si>
    <r>
      <t xml:space="preserve">  g. Other </t>
    </r>
    <r>
      <rPr>
        <b/>
        <sz val="11"/>
        <color theme="8" tint="-0.499984740745262"/>
        <rFont val="Arial"/>
        <family val="2"/>
      </rPr>
      <t>(fill in the Breakdown Table below)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</si>
</sst>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164" formatCode="[$-409]mmmm\ d\,\ yyyy;@"/>
    <numFmt numFmtId="165" formatCode="&quot;$&quot;#,##0"/>
    <numFmt numFmtId="166" formatCode="0.0"/>
    <numFmt numFmtId="167" formatCode="#,##0.0"/>
    <numFmt numFmtId="168" formatCode="m/d/yy;@"/>
    <numFmt numFmtId="169" formatCode="0.0000%"/>
    <numFmt numFmtId="170" formatCode="_([$$-409]* #,##0.00_);_([$$-409]* \(#,##0.00\);_([$$-409]* &quot;-&quot;??_);_(@_)"/>
    <numFmt numFmtId="171" formatCode="0.0000000%"/>
  </numFmts>
  <fonts count="7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u/>
      <sz val="12"/>
      <color indexed="12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Wingdings"/>
      <charset val="2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sz val="10"/>
      <color theme="1"/>
      <name val="Arial"/>
      <family val="2"/>
    </font>
    <font>
      <i/>
      <sz val="1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C00000"/>
      <name val="Arial"/>
      <family val="2"/>
    </font>
    <font>
      <sz val="10"/>
      <color rgb="FFC00000"/>
      <name val="Arial"/>
      <family val="2"/>
    </font>
    <font>
      <i/>
      <sz val="10"/>
      <color rgb="FFC00000"/>
      <name val="Arial"/>
      <family val="2"/>
    </font>
    <font>
      <sz val="11"/>
      <name val="Courier"/>
      <family val="3"/>
    </font>
    <font>
      <sz val="10"/>
      <color theme="3" tint="0.79998168889431442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9.5"/>
      <color theme="1"/>
      <name val="Arial"/>
      <family val="2"/>
    </font>
    <font>
      <sz val="10"/>
      <color theme="9" tint="-0.499984740745262"/>
      <name val="Arial"/>
      <family val="2"/>
    </font>
    <font>
      <sz val="12"/>
      <color rgb="FFC00000"/>
      <name val="Arial"/>
      <family val="2"/>
    </font>
    <font>
      <b/>
      <sz val="9"/>
      <color theme="9" tint="-0.499984740745262"/>
      <name val="Arial"/>
      <family val="2"/>
    </font>
    <font>
      <sz val="11"/>
      <color theme="9" tint="-0.499984740745262"/>
      <name val="Arial"/>
      <family val="2"/>
    </font>
    <font>
      <b/>
      <sz val="12"/>
      <color theme="6" tint="0.39997558519241921"/>
      <name val="Arial"/>
      <family val="2"/>
    </font>
    <font>
      <i/>
      <sz val="1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11"/>
      <color theme="8" tint="-0.499984740745262"/>
      <name val="Arial"/>
      <family val="2"/>
    </font>
    <font>
      <b/>
      <sz val="12"/>
      <color rgb="FFCCCCFF"/>
      <name val="Arial"/>
      <family val="2"/>
    </font>
    <font>
      <b/>
      <sz val="11"/>
      <color theme="7" tint="-0.249977111117893"/>
      <name val="Arial"/>
      <family val="2"/>
    </font>
    <font>
      <b/>
      <sz val="10"/>
      <color theme="7" tint="-0.249977111117893"/>
      <name val="Arial"/>
      <family val="2"/>
    </font>
    <font>
      <sz val="10"/>
      <color theme="7" tint="-0.249977111117893"/>
      <name val="Arial"/>
      <family val="2"/>
    </font>
    <font>
      <b/>
      <sz val="9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sz val="9"/>
      <color theme="7" tint="-0.249977111117893"/>
      <name val="Arial"/>
      <family val="2"/>
    </font>
    <font>
      <b/>
      <sz val="12"/>
      <color theme="8" tint="-0.499984740745262"/>
      <name val="Arial"/>
      <family val="2"/>
    </font>
    <font>
      <i/>
      <sz val="11"/>
      <color theme="8" tint="-0.499984740745262"/>
      <name val="Arial"/>
      <family val="2"/>
    </font>
    <font>
      <sz val="10"/>
      <color theme="6" tint="0.79998168889431442"/>
      <name val="Arial"/>
      <family val="2"/>
    </font>
    <font>
      <b/>
      <sz val="9"/>
      <color theme="8" tint="-0.499984740745262"/>
      <name val="Arial"/>
      <family val="2"/>
    </font>
    <font>
      <sz val="9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b/>
      <sz val="8"/>
      <color theme="8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8"/>
      </patternFill>
    </fill>
    <fill>
      <patternFill patternType="solid">
        <fgColor theme="6" tint="0.79998168889431442"/>
        <bgColor indexed="8"/>
      </patternFill>
    </fill>
  </fills>
  <borders count="29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theme="1" tint="4.9989318521683403E-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theme="1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theme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theme="1"/>
      </right>
      <top style="thin">
        <color indexed="8"/>
      </top>
      <bottom/>
      <diagonal/>
    </border>
    <border>
      <left style="medium">
        <color indexed="8"/>
      </left>
      <right style="thin">
        <color theme="1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indexed="8"/>
      </bottom>
      <diagonal/>
    </border>
    <border>
      <left style="thin">
        <color theme="1"/>
      </left>
      <right style="thin">
        <color theme="1"/>
      </right>
      <top style="medium">
        <color indexed="8"/>
      </top>
      <bottom style="thin">
        <color theme="1"/>
      </bottom>
      <diagonal/>
    </border>
    <border>
      <left/>
      <right style="medium">
        <color indexed="8"/>
      </right>
      <top style="medium">
        <color indexed="8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8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medium">
        <color theme="1"/>
      </left>
      <right/>
      <top style="thick">
        <color theme="1"/>
      </top>
      <bottom style="medium">
        <color theme="1"/>
      </bottom>
      <diagonal/>
    </border>
    <border>
      <left/>
      <right/>
      <top style="thick">
        <color theme="1"/>
      </top>
      <bottom style="medium">
        <color theme="1"/>
      </bottom>
      <diagonal/>
    </border>
    <border>
      <left style="thick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 style="thick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ck">
        <color theme="1"/>
      </right>
      <top style="thin">
        <color theme="1"/>
      </top>
      <bottom/>
      <diagonal/>
    </border>
    <border>
      <left style="thick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ck">
        <color theme="1"/>
      </bottom>
      <diagonal/>
    </border>
    <border>
      <left/>
      <right style="thin">
        <color theme="1"/>
      </right>
      <top style="thin">
        <color theme="1"/>
      </top>
      <bottom style="thick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ck">
        <color theme="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theme="1"/>
      </right>
      <top style="thin">
        <color indexed="8"/>
      </top>
      <bottom style="thin">
        <color indexed="8"/>
      </bottom>
      <diagonal/>
    </border>
    <border>
      <left style="thick">
        <color theme="1"/>
      </left>
      <right style="medium">
        <color indexed="8"/>
      </right>
      <top style="thin">
        <color indexed="8"/>
      </top>
      <bottom style="thick">
        <color theme="1"/>
      </bottom>
      <diagonal/>
    </border>
    <border>
      <left style="medium">
        <color indexed="8"/>
      </left>
      <right style="thick">
        <color theme="1"/>
      </right>
      <top style="thin">
        <color indexed="8"/>
      </top>
      <bottom style="thick">
        <color theme="1"/>
      </bottom>
      <diagonal/>
    </border>
    <border>
      <left style="thick">
        <color theme="1"/>
      </left>
      <right style="medium">
        <color theme="1"/>
      </right>
      <top style="thick">
        <color theme="1"/>
      </top>
      <bottom/>
      <diagonal/>
    </border>
    <border>
      <left style="thick">
        <color theme="1"/>
      </left>
      <right style="medium">
        <color theme="1"/>
      </right>
      <top style="thin">
        <color theme="1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 style="thin">
        <color theme="1"/>
      </right>
      <top/>
      <bottom style="thin">
        <color theme="1"/>
      </bottom>
      <diagonal/>
    </border>
    <border>
      <left style="thick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ck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8"/>
      </left>
      <right style="thin">
        <color indexed="8"/>
      </right>
      <top/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thick">
        <color theme="1"/>
      </top>
      <bottom/>
      <diagonal/>
    </border>
    <border>
      <left style="medium">
        <color theme="1"/>
      </left>
      <right style="medium">
        <color theme="1"/>
      </right>
      <top/>
      <bottom style="thick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indexed="8"/>
      </right>
      <top style="thin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thick">
        <color theme="1"/>
      </left>
      <right/>
      <top/>
      <bottom style="thin">
        <color theme="1"/>
      </bottom>
      <diagonal/>
    </border>
    <border>
      <left style="thick">
        <color theme="1"/>
      </left>
      <right/>
      <top style="thick">
        <color theme="1"/>
      </top>
      <bottom style="medium">
        <color theme="1"/>
      </bottom>
      <diagonal/>
    </border>
    <border>
      <left style="thick">
        <color theme="1"/>
      </left>
      <right/>
      <top style="thin">
        <color theme="1"/>
      </top>
      <bottom style="thick">
        <color theme="1"/>
      </bottom>
      <diagonal/>
    </border>
    <border diagonalUp="1" diagonalDown="1"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 style="thin">
        <color theme="1"/>
      </diagonal>
    </border>
    <border diagonalUp="1" diagonalDown="1"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 style="thin">
        <color theme="1"/>
      </diagonal>
    </border>
    <border diagonalUp="1" diagonalDown="1"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theme="1"/>
      </diagonal>
    </border>
    <border diagonalUp="1" diagonalDown="1"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 style="thin">
        <color theme="1"/>
      </diagonal>
    </border>
    <border diagonalUp="1" diagonalDown="1"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 style="thin">
        <color theme="1"/>
      </diagonal>
    </border>
    <border diagonalUp="1" diagonalDown="1"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 style="thin">
        <color theme="1"/>
      </diagonal>
    </border>
    <border diagonalUp="1" diagonalDown="1"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theme="1"/>
      </diagonal>
    </border>
    <border diagonalUp="1" diagonalDown="1"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 style="thin">
        <color theme="1"/>
      </diagonal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 diagonalUp="1" diagonalDown="1">
      <left style="thick">
        <color theme="1"/>
      </left>
      <right style="thin">
        <color theme="1"/>
      </right>
      <top style="medium">
        <color theme="1"/>
      </top>
      <bottom style="thin">
        <color theme="1"/>
      </bottom>
      <diagonal style="thin">
        <color theme="1"/>
      </diagonal>
    </border>
    <border diagonalUp="1" diagonalDown="1">
      <left style="thick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theme="1"/>
      </diagonal>
    </border>
    <border diagonalUp="1" diagonalDown="1">
      <left style="thick">
        <color theme="1"/>
      </left>
      <right style="thin">
        <color theme="1"/>
      </right>
      <top style="thin">
        <color theme="1"/>
      </top>
      <bottom style="thick">
        <color theme="1"/>
      </bottom>
      <diagonal style="thin">
        <color theme="1"/>
      </diagonal>
    </border>
    <border diagonalUp="1" diagonalDown="1"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 style="thin">
        <color theme="1"/>
      </diagonal>
    </border>
    <border>
      <left style="thick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ck">
        <color theme="1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theme="1"/>
      </left>
      <right/>
      <top/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/>
      <diagonal/>
    </border>
    <border>
      <left style="medium">
        <color theme="1"/>
      </left>
      <right/>
      <top style="medium">
        <color indexed="8"/>
      </top>
      <bottom style="thin">
        <color indexed="8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ck">
        <color theme="1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1575">
    <xf numFmtId="0" fontId="0" fillId="0" borderId="0" xfId="0"/>
    <xf numFmtId="0" fontId="3" fillId="0" borderId="0" xfId="0" applyFont="1" applyProtection="1"/>
    <xf numFmtId="0" fontId="1" fillId="0" borderId="0" xfId="0" applyFont="1"/>
    <xf numFmtId="0" fontId="3" fillId="0" borderId="0" xfId="0" applyFont="1" applyBorder="1" applyProtection="1"/>
    <xf numFmtId="0" fontId="6" fillId="0" borderId="0" xfId="0" applyFont="1" applyProtection="1"/>
    <xf numFmtId="0" fontId="7" fillId="0" borderId="0" xfId="0" applyFo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Border="1" applyAlignment="1" applyProtection="1">
      <alignment horizontal="center"/>
    </xf>
    <xf numFmtId="0" fontId="1" fillId="0" borderId="0" xfId="0" applyFont="1" applyBorder="1"/>
    <xf numFmtId="0" fontId="8" fillId="0" borderId="1" xfId="0" applyFont="1" applyBorder="1" applyProtection="1"/>
    <xf numFmtId="0" fontId="12" fillId="0" borderId="0" xfId="0" applyFont="1"/>
    <xf numFmtId="0" fontId="13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14" fillId="0" borderId="0" xfId="0" applyFont="1" applyProtection="1"/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15" fillId="0" borderId="0" xfId="0" applyFont="1"/>
    <xf numFmtId="0" fontId="6" fillId="0" borderId="14" xfId="0" applyFont="1" applyBorder="1" applyProtection="1"/>
    <xf numFmtId="0" fontId="8" fillId="0" borderId="15" xfId="0" applyFont="1" applyBorder="1" applyProtection="1"/>
    <xf numFmtId="37" fontId="7" fillId="0" borderId="16" xfId="0" applyNumberFormat="1" applyFont="1" applyBorder="1" applyProtection="1"/>
    <xf numFmtId="37" fontId="7" fillId="0" borderId="17" xfId="0" applyNumberFormat="1" applyFont="1" applyBorder="1" applyProtection="1"/>
    <xf numFmtId="37" fontId="7" fillId="0" borderId="18" xfId="0" applyNumberFormat="1" applyFont="1" applyBorder="1" applyProtection="1"/>
    <xf numFmtId="0" fontId="6" fillId="0" borderId="15" xfId="0" applyFont="1" applyBorder="1" applyProtection="1"/>
    <xf numFmtId="0" fontId="6" fillId="0" borderId="19" xfId="0" applyFont="1" applyBorder="1" applyProtection="1"/>
    <xf numFmtId="0" fontId="8" fillId="0" borderId="20" xfId="0" applyFont="1" applyBorder="1" applyProtection="1"/>
    <xf numFmtId="0" fontId="10" fillId="0" borderId="0" xfId="0" applyFont="1" applyProtection="1"/>
    <xf numFmtId="0" fontId="11" fillId="0" borderId="15" xfId="0" applyFont="1" applyBorder="1" applyProtection="1"/>
    <xf numFmtId="0" fontId="17" fillId="0" borderId="0" xfId="0" applyFont="1"/>
    <xf numFmtId="0" fontId="12" fillId="0" borderId="0" xfId="0" applyFont="1" applyBorder="1"/>
    <xf numFmtId="0" fontId="18" fillId="0" borderId="0" xfId="0" applyFont="1" applyBorder="1" applyProtection="1"/>
    <xf numFmtId="44" fontId="12" fillId="0" borderId="0" xfId="1" applyFont="1"/>
    <xf numFmtId="0" fontId="13" fillId="0" borderId="0" xfId="0" applyFont="1"/>
    <xf numFmtId="0" fontId="7" fillId="0" borderId="0" xfId="0" applyFont="1" applyProtection="1"/>
    <xf numFmtId="0" fontId="16" fillId="0" borderId="0" xfId="0" applyFont="1"/>
    <xf numFmtId="0" fontId="9" fillId="0" borderId="15" xfId="0" applyFont="1" applyBorder="1" applyProtection="1"/>
    <xf numFmtId="37" fontId="7" fillId="0" borderId="0" xfId="0" applyNumberFormat="1" applyFont="1" applyBorder="1" applyProtection="1"/>
    <xf numFmtId="0" fontId="19" fillId="0" borderId="0" xfId="2" applyAlignment="1" applyProtection="1"/>
    <xf numFmtId="0" fontId="9" fillId="0" borderId="0" xfId="0" applyFont="1" applyProtection="1"/>
    <xf numFmtId="0" fontId="6" fillId="0" borderId="21" xfId="0" applyFont="1" applyBorder="1" applyProtection="1"/>
    <xf numFmtId="0" fontId="8" fillId="0" borderId="21" xfId="0" applyFont="1" applyBorder="1" applyProtection="1"/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37" fontId="7" fillId="0" borderId="22" xfId="0" applyNumberFormat="1" applyFont="1" applyBorder="1" applyProtection="1"/>
    <xf numFmtId="0" fontId="8" fillId="0" borderId="23" xfId="0" applyFont="1" applyBorder="1" applyProtection="1"/>
    <xf numFmtId="0" fontId="8" fillId="0" borderId="23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2" fillId="0" borderId="0" xfId="0" applyFont="1" applyProtection="1"/>
    <xf numFmtId="44" fontId="12" fillId="0" borderId="0" xfId="1" applyFont="1" applyProtection="1"/>
    <xf numFmtId="0" fontId="3" fillId="0" borderId="26" xfId="0" applyFont="1" applyBorder="1" applyProtection="1"/>
    <xf numFmtId="0" fontId="20" fillId="0" borderId="0" xfId="0" applyFont="1" applyBorder="1" applyProtection="1"/>
    <xf numFmtId="0" fontId="3" fillId="0" borderId="11" xfId="0" applyFont="1" applyBorder="1" applyProtection="1"/>
    <xf numFmtId="0" fontId="7" fillId="0" borderId="0" xfId="0" applyFont="1" applyBorder="1" applyProtection="1"/>
    <xf numFmtId="0" fontId="5" fillId="0" borderId="0" xfId="0" applyFont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0" fontId="8" fillId="0" borderId="30" xfId="0" applyFont="1" applyBorder="1" applyAlignment="1" applyProtection="1">
      <alignment horizontal="center"/>
    </xf>
    <xf numFmtId="0" fontId="3" fillId="0" borderId="30" xfId="0" applyFont="1" applyBorder="1" applyProtection="1"/>
    <xf numFmtId="37" fontId="7" fillId="0" borderId="31" xfId="0" applyNumberFormat="1" applyFont="1" applyBorder="1" applyProtection="1"/>
    <xf numFmtId="0" fontId="8" fillId="0" borderId="32" xfId="0" applyFont="1" applyBorder="1" applyAlignment="1" applyProtection="1">
      <alignment horizontal="center"/>
    </xf>
    <xf numFmtId="0" fontId="8" fillId="0" borderId="34" xfId="0" applyFont="1" applyBorder="1" applyProtection="1"/>
    <xf numFmtId="0" fontId="5" fillId="0" borderId="0" xfId="0" applyFont="1" applyProtection="1"/>
    <xf numFmtId="0" fontId="15" fillId="0" borderId="13" xfId="0" applyFont="1" applyBorder="1" applyAlignment="1" applyProtection="1">
      <alignment horizontal="center"/>
    </xf>
    <xf numFmtId="0" fontId="15" fillId="0" borderId="23" xfId="0" applyFont="1" applyBorder="1" applyAlignment="1" applyProtection="1">
      <alignment horizontal="center"/>
    </xf>
    <xf numFmtId="0" fontId="15" fillId="0" borderId="30" xfId="0" applyFont="1" applyBorder="1" applyAlignment="1" applyProtection="1">
      <alignment horizontal="center"/>
    </xf>
    <xf numFmtId="0" fontId="15" fillId="0" borderId="11" xfId="0" applyFont="1" applyBorder="1" applyAlignment="1" applyProtection="1">
      <alignment horizontal="center"/>
    </xf>
    <xf numFmtId="0" fontId="15" fillId="0" borderId="12" xfId="0" applyFont="1" applyBorder="1" applyAlignment="1" applyProtection="1">
      <alignment horizontal="center"/>
    </xf>
    <xf numFmtId="0" fontId="15" fillId="0" borderId="32" xfId="0" applyFont="1" applyBorder="1" applyAlignment="1" applyProtection="1">
      <alignment horizontal="center"/>
    </xf>
    <xf numFmtId="37" fontId="7" fillId="0" borderId="39" xfId="0" applyNumberFormat="1" applyFont="1" applyBorder="1" applyProtection="1"/>
    <xf numFmtId="37" fontId="7" fillId="0" borderId="40" xfId="0" applyNumberFormat="1" applyFont="1" applyBorder="1" applyProtection="1"/>
    <xf numFmtId="37" fontId="7" fillId="0" borderId="41" xfId="0" applyNumberFormat="1" applyFont="1" applyBorder="1" applyProtection="1"/>
    <xf numFmtId="37" fontId="7" fillId="0" borderId="27" xfId="0" applyNumberFormat="1" applyFont="1" applyBorder="1" applyProtection="1"/>
    <xf numFmtId="37" fontId="7" fillId="0" borderId="38" xfId="0" applyNumberFormat="1" applyFont="1" applyBorder="1" applyProtection="1"/>
    <xf numFmtId="37" fontId="7" fillId="0" borderId="42" xfId="0" applyNumberFormat="1" applyFont="1" applyBorder="1" applyProtection="1"/>
    <xf numFmtId="37" fontId="7" fillId="0" borderId="43" xfId="0" applyNumberFormat="1" applyFont="1" applyBorder="1" applyProtection="1"/>
    <xf numFmtId="37" fontId="7" fillId="0" borderId="44" xfId="0" applyNumberFormat="1" applyFont="1" applyBorder="1" applyProtection="1"/>
    <xf numFmtId="37" fontId="7" fillId="0" borderId="45" xfId="0" applyNumberFormat="1" applyFont="1" applyBorder="1" applyProtection="1"/>
    <xf numFmtId="37" fontId="7" fillId="0" borderId="6" xfId="0" applyNumberFormat="1" applyFont="1" applyBorder="1" applyProtection="1"/>
    <xf numFmtId="37" fontId="7" fillId="0" borderId="46" xfId="0" applyNumberFormat="1" applyFont="1" applyBorder="1" applyProtection="1"/>
    <xf numFmtId="37" fontId="7" fillId="0" borderId="48" xfId="0" applyNumberFormat="1" applyFont="1" applyBorder="1" applyProtection="1"/>
    <xf numFmtId="37" fontId="7" fillId="0" borderId="49" xfId="0" applyNumberFormat="1" applyFont="1" applyBorder="1" applyProtection="1"/>
    <xf numFmtId="0" fontId="15" fillId="0" borderId="15" xfId="0" applyFont="1" applyBorder="1" applyAlignment="1" applyProtection="1">
      <alignment horizontal="center"/>
    </xf>
    <xf numFmtId="0" fontId="8" fillId="0" borderId="13" xfId="0" quotePrefix="1" applyFont="1" applyBorder="1" applyAlignment="1" applyProtection="1">
      <alignment horizontal="center"/>
    </xf>
    <xf numFmtId="0" fontId="15" fillId="0" borderId="13" xfId="0" quotePrefix="1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</xf>
    <xf numFmtId="37" fontId="7" fillId="0" borderId="38" xfId="0" applyNumberFormat="1" applyFont="1" applyFill="1" applyBorder="1" applyProtection="1"/>
    <xf numFmtId="37" fontId="7" fillId="0" borderId="43" xfId="0" applyNumberFormat="1" applyFont="1" applyFill="1" applyBorder="1" applyProtection="1"/>
    <xf numFmtId="37" fontId="7" fillId="0" borderId="44" xfId="0" applyNumberFormat="1" applyFont="1" applyFill="1" applyBorder="1" applyProtection="1"/>
    <xf numFmtId="37" fontId="7" fillId="0" borderId="45" xfId="0" applyNumberFormat="1" applyFont="1" applyFill="1" applyBorder="1" applyProtection="1"/>
    <xf numFmtId="37" fontId="7" fillId="0" borderId="42" xfId="0" applyNumberFormat="1" applyFont="1" applyFill="1" applyBorder="1" applyProtection="1"/>
    <xf numFmtId="37" fontId="7" fillId="0" borderId="22" xfId="0" applyNumberFormat="1" applyFont="1" applyFill="1" applyBorder="1" applyProtection="1"/>
    <xf numFmtId="37" fontId="7" fillId="0" borderId="18" xfId="0" applyNumberFormat="1" applyFont="1" applyFill="1" applyBorder="1" applyProtection="1"/>
    <xf numFmtId="37" fontId="7" fillId="0" borderId="39" xfId="0" applyNumberFormat="1" applyFont="1" applyFill="1" applyBorder="1" applyProtection="1"/>
    <xf numFmtId="37" fontId="7" fillId="0" borderId="0" xfId="0" applyNumberFormat="1" applyFont="1" applyFill="1" applyBorder="1" applyProtection="1"/>
    <xf numFmtId="37" fontId="7" fillId="0" borderId="31" xfId="0" applyNumberFormat="1" applyFont="1" applyFill="1" applyBorder="1" applyProtection="1"/>
    <xf numFmtId="0" fontId="4" fillId="0" borderId="0" xfId="0" applyFont="1" applyBorder="1" applyProtection="1"/>
    <xf numFmtId="0" fontId="0" fillId="0" borderId="0" xfId="0" applyProtection="1"/>
    <xf numFmtId="0" fontId="7" fillId="0" borderId="0" xfId="0" applyFont="1" applyBorder="1" applyAlignment="1" applyProtection="1"/>
    <xf numFmtId="0" fontId="7" fillId="0" borderId="0" xfId="0" applyFont="1" applyAlignment="1" applyProtection="1">
      <alignment horizontal="right"/>
    </xf>
    <xf numFmtId="0" fontId="15" fillId="0" borderId="0" xfId="0" applyFont="1" applyProtection="1"/>
    <xf numFmtId="0" fontId="3" fillId="0" borderId="0" xfId="0" applyFont="1" applyAlignment="1" applyProtection="1"/>
    <xf numFmtId="0" fontId="0" fillId="0" borderId="0" xfId="0" applyAlignment="1" applyProtection="1"/>
    <xf numFmtId="0" fontId="7" fillId="0" borderId="0" xfId="0" applyFont="1" applyBorder="1" applyAlignment="1" applyProtection="1">
      <alignment horizontal="right"/>
    </xf>
    <xf numFmtId="0" fontId="13" fillId="0" borderId="0" xfId="0" applyFont="1" applyAlignment="1" applyProtection="1"/>
    <xf numFmtId="49" fontId="16" fillId="0" borderId="61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right"/>
    </xf>
    <xf numFmtId="0" fontId="19" fillId="0" borderId="0" xfId="2" applyFont="1" applyAlignment="1" applyProtection="1"/>
    <xf numFmtId="0" fontId="17" fillId="0" borderId="0" xfId="0" applyFont="1" applyBorder="1"/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horizontal="center"/>
    </xf>
    <xf numFmtId="15" fontId="7" fillId="0" borderId="0" xfId="0" applyNumberFormat="1" applyFont="1" applyFill="1" applyBorder="1" applyAlignment="1" applyProtection="1">
      <alignment horizontal="center"/>
    </xf>
    <xf numFmtId="9" fontId="15" fillId="0" borderId="27" xfId="3" applyFont="1" applyFill="1" applyBorder="1" applyAlignment="1" applyProtection="1">
      <alignment horizontal="center"/>
    </xf>
    <xf numFmtId="37" fontId="7" fillId="0" borderId="11" xfId="0" applyNumberFormat="1" applyFont="1" applyFill="1" applyBorder="1" applyProtection="1"/>
    <xf numFmtId="0" fontId="17" fillId="0" borderId="0" xfId="0" applyFont="1" applyBorder="1" applyAlignment="1">
      <alignment horizontal="center"/>
    </xf>
    <xf numFmtId="0" fontId="8" fillId="0" borderId="0" xfId="0" applyFont="1" applyProtection="1"/>
    <xf numFmtId="0" fontId="15" fillId="0" borderId="0" xfId="0" applyFont="1" applyAlignment="1" applyProtection="1">
      <alignment horizontal="left"/>
    </xf>
    <xf numFmtId="0" fontId="0" fillId="0" borderId="0" xfId="0" applyFill="1"/>
    <xf numFmtId="0" fontId="25" fillId="0" borderId="26" xfId="0" applyFont="1" applyBorder="1" applyProtection="1"/>
    <xf numFmtId="0" fontId="17" fillId="0" borderId="65" xfId="0" applyFont="1" applyBorder="1" applyAlignment="1">
      <alignment horizontal="center"/>
    </xf>
    <xf numFmtId="0" fontId="17" fillId="0" borderId="65" xfId="0" applyFont="1" applyBorder="1"/>
    <xf numFmtId="0" fontId="21" fillId="0" borderId="0" xfId="0" applyFont="1" applyBorder="1" applyAlignment="1"/>
    <xf numFmtId="0" fontId="23" fillId="0" borderId="0" xfId="0" applyFont="1" applyBorder="1" applyAlignment="1"/>
    <xf numFmtId="0" fontId="17" fillId="0" borderId="68" xfId="0" applyFont="1" applyBorder="1"/>
    <xf numFmtId="0" fontId="17" fillId="0" borderId="0" xfId="0" applyFont="1" applyBorder="1" applyProtection="1"/>
    <xf numFmtId="0" fontId="21" fillId="0" borderId="0" xfId="0" applyFont="1" applyBorder="1"/>
    <xf numFmtId="0" fontId="26" fillId="0" borderId="0" xfId="0" applyFont="1"/>
    <xf numFmtId="0" fontId="16" fillId="0" borderId="0" xfId="0" applyFont="1" applyBorder="1" applyAlignment="1" applyProtection="1"/>
    <xf numFmtId="0" fontId="8" fillId="0" borderId="28" xfId="0" applyFont="1" applyBorder="1" applyAlignment="1" applyProtection="1">
      <alignment horizontal="center"/>
    </xf>
    <xf numFmtId="0" fontId="16" fillId="0" borderId="0" xfId="0" applyFont="1" applyAlignment="1">
      <alignment horizontal="right"/>
    </xf>
    <xf numFmtId="0" fontId="5" fillId="0" borderId="5" xfId="0" applyFont="1" applyBorder="1" applyProtection="1"/>
    <xf numFmtId="0" fontId="5" fillId="0" borderId="69" xfId="0" applyFont="1" applyBorder="1" applyProtection="1"/>
    <xf numFmtId="0" fontId="5" fillId="0" borderId="58" xfId="0" applyFont="1" applyBorder="1" applyProtection="1"/>
    <xf numFmtId="0" fontId="16" fillId="0" borderId="64" xfId="0" applyFont="1" applyFill="1" applyBorder="1" applyAlignment="1" applyProtection="1">
      <alignment horizontal="left"/>
    </xf>
    <xf numFmtId="0" fontId="16" fillId="0" borderId="36" xfId="0" applyFont="1" applyFill="1" applyBorder="1" applyAlignment="1" applyProtection="1">
      <alignment horizontal="left"/>
    </xf>
    <xf numFmtId="0" fontId="8" fillId="0" borderId="0" xfId="0" applyFont="1" applyAlignment="1" applyProtection="1"/>
    <xf numFmtId="0" fontId="16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8" fillId="0" borderId="47" xfId="0" applyFont="1" applyBorder="1" applyProtection="1"/>
    <xf numFmtId="0" fontId="8" fillId="0" borderId="71" xfId="0" applyFont="1" applyBorder="1" applyProtection="1"/>
    <xf numFmtId="37" fontId="7" fillId="0" borderId="78" xfId="0" applyNumberFormat="1" applyFont="1" applyFill="1" applyBorder="1" applyProtection="1"/>
    <xf numFmtId="37" fontId="7" fillId="0" borderId="56" xfId="0" applyNumberFormat="1" applyFont="1" applyFill="1" applyBorder="1" applyProtection="1"/>
    <xf numFmtId="37" fontId="7" fillId="0" borderId="75" xfId="0" applyNumberFormat="1" applyFont="1" applyFill="1" applyBorder="1" applyProtection="1"/>
    <xf numFmtId="37" fontId="7" fillId="0" borderId="71" xfId="0" applyNumberFormat="1" applyFont="1" applyFill="1" applyBorder="1" applyProtection="1"/>
    <xf numFmtId="37" fontId="7" fillId="0" borderId="76" xfId="0" applyNumberFormat="1" applyFont="1" applyFill="1" applyBorder="1" applyProtection="1"/>
    <xf numFmtId="37" fontId="7" fillId="0" borderId="70" xfId="0" applyNumberFormat="1" applyFont="1" applyFill="1" applyBorder="1" applyProtection="1"/>
    <xf numFmtId="37" fontId="7" fillId="0" borderId="77" xfId="0" applyNumberFormat="1" applyFont="1" applyFill="1" applyBorder="1" applyProtection="1"/>
    <xf numFmtId="37" fontId="7" fillId="0" borderId="53" xfId="0" applyNumberFormat="1" applyFont="1" applyFill="1" applyBorder="1" applyProtection="1"/>
    <xf numFmtId="37" fontId="7" fillId="0" borderId="72" xfId="0" applyNumberFormat="1" applyFont="1" applyFill="1" applyBorder="1" applyProtection="1"/>
    <xf numFmtId="37" fontId="7" fillId="0" borderId="23" xfId="0" applyNumberFormat="1" applyFont="1" applyFill="1" applyBorder="1" applyProtection="1"/>
    <xf numFmtId="37" fontId="7" fillId="0" borderId="58" xfId="0" applyNumberFormat="1" applyFont="1" applyFill="1" applyBorder="1" applyProtection="1"/>
    <xf numFmtId="37" fontId="7" fillId="0" borderId="57" xfId="0" applyNumberFormat="1" applyFont="1" applyFill="1" applyBorder="1" applyProtection="1"/>
    <xf numFmtId="0" fontId="8" fillId="0" borderId="19" xfId="0" applyFont="1" applyBorder="1" applyProtection="1"/>
    <xf numFmtId="0" fontId="12" fillId="0" borderId="65" xfId="0" applyFont="1" applyBorder="1"/>
    <xf numFmtId="0" fontId="0" fillId="0" borderId="0" xfId="0" applyFill="1" applyProtection="1"/>
    <xf numFmtId="0" fontId="7" fillId="0" borderId="0" xfId="0" applyFont="1" applyFill="1" applyProtection="1"/>
    <xf numFmtId="0" fontId="15" fillId="0" borderId="0" xfId="0" applyFont="1" applyFill="1" applyProtection="1"/>
    <xf numFmtId="0" fontId="5" fillId="0" borderId="23" xfId="0" applyFont="1" applyBorder="1" applyAlignment="1" applyProtection="1">
      <alignment horizontal="center"/>
    </xf>
    <xf numFmtId="0" fontId="5" fillId="0" borderId="30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32" xfId="0" quotePrefix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16" fillId="0" borderId="79" xfId="0" applyFont="1" applyBorder="1" applyAlignment="1" applyProtection="1"/>
    <xf numFmtId="0" fontId="16" fillId="0" borderId="80" xfId="0" applyFont="1" applyBorder="1" applyAlignment="1" applyProtection="1"/>
    <xf numFmtId="0" fontId="13" fillId="0" borderId="11" xfId="0" applyFont="1" applyBorder="1" applyProtection="1"/>
    <xf numFmtId="49" fontId="5" fillId="0" borderId="13" xfId="0" applyNumberFormat="1" applyFont="1" applyBorder="1" applyAlignment="1" applyProtection="1">
      <alignment horizontal="center"/>
    </xf>
    <xf numFmtId="0" fontId="16" fillId="0" borderId="0" xfId="0" applyFont="1" applyProtection="1"/>
    <xf numFmtId="0" fontId="16" fillId="0" borderId="0" xfId="0" applyFont="1" applyBorder="1" applyProtection="1"/>
    <xf numFmtId="37" fontId="7" fillId="0" borderId="95" xfId="0" applyNumberFormat="1" applyFont="1" applyFill="1" applyBorder="1" applyProtection="1"/>
    <xf numFmtId="37" fontId="7" fillId="0" borderId="96" xfId="0" applyNumberFormat="1" applyFont="1" applyFill="1" applyBorder="1" applyProtection="1"/>
    <xf numFmtId="9" fontId="15" fillId="0" borderId="91" xfId="3" applyFont="1" applyFill="1" applyBorder="1" applyAlignment="1" applyProtection="1">
      <alignment horizontal="center"/>
    </xf>
    <xf numFmtId="37" fontId="7" fillId="0" borderId="77" xfId="0" applyNumberFormat="1" applyFont="1" applyBorder="1" applyProtection="1"/>
    <xf numFmtId="9" fontId="15" fillId="0" borderId="32" xfId="3" applyFont="1" applyFill="1" applyBorder="1" applyAlignment="1" applyProtection="1">
      <alignment horizontal="center"/>
    </xf>
    <xf numFmtId="0" fontId="7" fillId="0" borderId="0" xfId="0" applyFont="1" applyFill="1" applyProtection="1">
      <protection locked="0"/>
    </xf>
    <xf numFmtId="0" fontId="19" fillId="0" borderId="0" xfId="2" applyFill="1" applyAlignment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Alignment="1">
      <alignment wrapText="1"/>
    </xf>
    <xf numFmtId="0" fontId="10" fillId="0" borderId="92" xfId="0" applyFont="1" applyBorder="1" applyAlignment="1">
      <alignment horizontal="center" vertical="center"/>
    </xf>
    <xf numFmtId="0" fontId="15" fillId="0" borderId="61" xfId="0" applyFont="1" applyBorder="1" applyAlignment="1" applyProtection="1">
      <alignment horizontal="center"/>
    </xf>
    <xf numFmtId="9" fontId="15" fillId="0" borderId="70" xfId="3" applyFont="1" applyFill="1" applyBorder="1" applyAlignment="1" applyProtection="1">
      <alignment horizontal="center"/>
    </xf>
    <xf numFmtId="37" fontId="7" fillId="0" borderId="12" xfId="0" applyNumberFormat="1" applyFont="1" applyFill="1" applyBorder="1" applyProtection="1"/>
    <xf numFmtId="9" fontId="15" fillId="0" borderId="72" xfId="3" applyFont="1" applyFill="1" applyBorder="1" applyAlignment="1" applyProtection="1">
      <alignment horizontal="center"/>
    </xf>
    <xf numFmtId="37" fontId="7" fillId="0" borderId="97" xfId="0" applyNumberFormat="1" applyFont="1" applyFill="1" applyBorder="1" applyProtection="1"/>
    <xf numFmtId="37" fontId="7" fillId="0" borderId="61" xfId="0" applyNumberFormat="1" applyFont="1" applyFill="1" applyBorder="1" applyProtection="1"/>
    <xf numFmtId="37" fontId="7" fillId="0" borderId="28" xfId="0" applyNumberFormat="1" applyFont="1" applyBorder="1" applyProtection="1"/>
    <xf numFmtId="37" fontId="7" fillId="0" borderId="81" xfId="0" applyNumberFormat="1" applyFont="1" applyFill="1" applyBorder="1" applyProtection="1"/>
    <xf numFmtId="37" fontId="7" fillId="0" borderId="62" xfId="0" applyNumberFormat="1" applyFont="1" applyFill="1" applyBorder="1" applyProtection="1"/>
    <xf numFmtId="37" fontId="7" fillId="0" borderId="62" xfId="0" applyNumberFormat="1" applyFont="1" applyBorder="1" applyProtection="1"/>
    <xf numFmtId="37" fontId="7" fillId="0" borderId="82" xfId="0" applyNumberFormat="1" applyFont="1" applyFill="1" applyBorder="1" applyProtection="1"/>
    <xf numFmtId="37" fontId="7" fillId="0" borderId="28" xfId="0" applyNumberFormat="1" applyFont="1" applyFill="1" applyBorder="1" applyProtection="1"/>
    <xf numFmtId="37" fontId="7" fillId="0" borderId="13" xfId="0" applyNumberFormat="1" applyFont="1" applyFill="1" applyBorder="1" applyProtection="1"/>
    <xf numFmtId="0" fontId="0" fillId="0" borderId="0" xfId="0" quotePrefix="1"/>
    <xf numFmtId="0" fontId="30" fillId="0" borderId="0" xfId="2" applyFont="1" applyAlignment="1" applyProtection="1"/>
    <xf numFmtId="0" fontId="5" fillId="0" borderId="23" xfId="0" quotePrefix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32" xfId="0" applyFont="1" applyBorder="1" applyAlignment="1" applyProtection="1">
      <alignment horizontal="center" vertical="center"/>
    </xf>
    <xf numFmtId="49" fontId="5" fillId="0" borderId="13" xfId="0" quotePrefix="1" applyNumberFormat="1" applyFont="1" applyBorder="1" applyAlignment="1" applyProtection="1">
      <alignment horizontal="center"/>
    </xf>
    <xf numFmtId="15" fontId="7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3" fontId="13" fillId="2" borderId="35" xfId="0" applyNumberFormat="1" applyFont="1" applyFill="1" applyBorder="1" applyAlignment="1" applyProtection="1">
      <alignment horizontal="right" vertical="center"/>
    </xf>
    <xf numFmtId="3" fontId="13" fillId="2" borderId="85" xfId="0" applyNumberFormat="1" applyFont="1" applyFill="1" applyBorder="1" applyAlignment="1" applyProtection="1">
      <alignment horizontal="right" vertical="center"/>
    </xf>
    <xf numFmtId="3" fontId="13" fillId="2" borderId="83" xfId="0" applyNumberFormat="1" applyFont="1" applyFill="1" applyBorder="1" applyAlignment="1" applyProtection="1">
      <alignment horizontal="right" vertical="center"/>
    </xf>
    <xf numFmtId="3" fontId="13" fillId="2" borderId="86" xfId="0" applyNumberFormat="1" applyFont="1" applyFill="1" applyBorder="1" applyAlignment="1" applyProtection="1">
      <alignment horizontal="right" vertical="center"/>
    </xf>
    <xf numFmtId="3" fontId="13" fillId="0" borderId="80" xfId="0" applyNumberFormat="1" applyFont="1" applyBorder="1" applyAlignment="1" applyProtection="1"/>
    <xf numFmtId="3" fontId="13" fillId="0" borderId="80" xfId="0" applyNumberFormat="1" applyFont="1" applyFill="1" applyBorder="1" applyAlignment="1" applyProtection="1">
      <alignment horizontal="right" vertical="center"/>
    </xf>
    <xf numFmtId="3" fontId="16" fillId="0" borderId="80" xfId="0" applyNumberFormat="1" applyFont="1" applyBorder="1" applyProtection="1"/>
    <xf numFmtId="3" fontId="13" fillId="0" borderId="6" xfId="0" applyNumberFormat="1" applyFont="1" applyBorder="1" applyProtection="1"/>
    <xf numFmtId="3" fontId="13" fillId="0" borderId="80" xfId="0" applyNumberFormat="1" applyFont="1" applyBorder="1" applyProtection="1"/>
    <xf numFmtId="3" fontId="13" fillId="0" borderId="87" xfId="0" applyNumberFormat="1" applyFont="1" applyBorder="1" applyProtection="1"/>
    <xf numFmtId="3" fontId="12" fillId="0" borderId="0" xfId="0" applyNumberFormat="1" applyFont="1"/>
    <xf numFmtId="3" fontId="12" fillId="0" borderId="36" xfId="0" applyNumberFormat="1" applyFont="1" applyBorder="1"/>
    <xf numFmtId="3" fontId="17" fillId="0" borderId="65" xfId="0" applyNumberFormat="1" applyFont="1" applyBorder="1"/>
    <xf numFmtId="3" fontId="12" fillId="0" borderId="37" xfId="0" applyNumberFormat="1" applyFont="1" applyBorder="1"/>
    <xf numFmtId="0" fontId="12" fillId="0" borderId="0" xfId="0" applyFont="1" applyAlignment="1" applyProtection="1">
      <alignment horizontal="left"/>
    </xf>
    <xf numFmtId="0" fontId="12" fillId="0" borderId="0" xfId="0" applyFont="1" applyAlignment="1">
      <alignment horizontal="left"/>
    </xf>
    <xf numFmtId="0" fontId="15" fillId="0" borderId="0" xfId="0" applyFont="1" applyBorder="1" applyAlignment="1" applyProtection="1">
      <alignment horizontal="right"/>
    </xf>
    <xf numFmtId="0" fontId="0" fillId="0" borderId="0" xfId="0" applyAlignment="1" applyProtection="1">
      <alignment vertical="center"/>
    </xf>
    <xf numFmtId="0" fontId="38" fillId="0" borderId="0" xfId="0" applyFont="1" applyBorder="1" applyAlignment="1" applyProtection="1">
      <alignment wrapText="1" shrinkToFit="1"/>
    </xf>
    <xf numFmtId="0" fontId="35" fillId="0" borderId="0" xfId="0" applyFont="1" applyProtection="1"/>
    <xf numFmtId="0" fontId="35" fillId="0" borderId="0" xfId="0" applyFont="1" applyBorder="1" applyAlignment="1" applyProtection="1">
      <alignment horizontal="center"/>
    </xf>
    <xf numFmtId="0" fontId="35" fillId="0" borderId="0" xfId="0" applyFont="1" applyBorder="1" applyProtection="1"/>
    <xf numFmtId="0" fontId="10" fillId="0" borderId="98" xfId="0" applyFont="1" applyFill="1" applyBorder="1" applyAlignment="1" applyProtection="1"/>
    <xf numFmtId="0" fontId="10" fillId="0" borderId="0" xfId="0" applyFont="1" applyFill="1" applyBorder="1" applyAlignment="1" applyProtection="1"/>
    <xf numFmtId="0" fontId="7" fillId="0" borderId="0" xfId="0" applyFont="1" applyAlignment="1">
      <alignment horizontal="right"/>
    </xf>
    <xf numFmtId="0" fontId="15" fillId="0" borderId="11" xfId="0" applyFont="1" applyBorder="1" applyAlignment="1" applyProtection="1">
      <alignment horizontal="center"/>
    </xf>
    <xf numFmtId="0" fontId="15" fillId="0" borderId="23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37" fontId="7" fillId="3" borderId="39" xfId="0" applyNumberFormat="1" applyFont="1" applyFill="1" applyBorder="1" applyProtection="1"/>
    <xf numFmtId="37" fontId="7" fillId="3" borderId="28" xfId="0" applyNumberFormat="1" applyFont="1" applyFill="1" applyBorder="1" applyProtection="1"/>
    <xf numFmtId="3" fontId="12" fillId="0" borderId="0" xfId="0" applyNumberFormat="1" applyFont="1" applyFill="1" applyProtection="1"/>
    <xf numFmtId="3" fontId="12" fillId="0" borderId="36" xfId="0" applyNumberFormat="1" applyFont="1" applyFill="1" applyBorder="1" applyProtection="1"/>
    <xf numFmtId="9" fontId="15" fillId="0" borderId="28" xfId="3" applyFont="1" applyFill="1" applyBorder="1" applyAlignment="1" applyProtection="1">
      <alignment horizontal="center"/>
    </xf>
    <xf numFmtId="9" fontId="15" fillId="0" borderId="81" xfId="3" applyFont="1" applyFill="1" applyBorder="1" applyAlignment="1" applyProtection="1">
      <alignment horizontal="center"/>
    </xf>
    <xf numFmtId="9" fontId="15" fillId="0" borderId="23" xfId="3" applyFont="1" applyFill="1" applyBorder="1" applyAlignment="1" applyProtection="1">
      <alignment horizontal="center"/>
    </xf>
    <xf numFmtId="9" fontId="15" fillId="0" borderId="63" xfId="3" applyFont="1" applyFill="1" applyBorder="1" applyAlignment="1" applyProtection="1">
      <alignment horizontal="center"/>
    </xf>
    <xf numFmtId="9" fontId="15" fillId="0" borderId="62" xfId="3" applyFont="1" applyFill="1" applyBorder="1" applyAlignment="1" applyProtection="1">
      <alignment horizontal="center"/>
    </xf>
    <xf numFmtId="0" fontId="16" fillId="0" borderId="32" xfId="0" applyFont="1" applyBorder="1" applyAlignment="1" applyProtection="1">
      <alignment horizontal="center"/>
    </xf>
    <xf numFmtId="0" fontId="42" fillId="0" borderId="0" xfId="0" applyFont="1" applyProtection="1"/>
    <xf numFmtId="0" fontId="43" fillId="0" borderId="0" xfId="0" applyFont="1" applyBorder="1" applyAlignment="1" applyProtection="1">
      <alignment vertical="top" shrinkToFit="1"/>
    </xf>
    <xf numFmtId="0" fontId="15" fillId="0" borderId="111" xfId="0" applyFont="1" applyBorder="1" applyAlignment="1" applyProtection="1">
      <alignment horizontal="center" vertical="top" shrinkToFit="1"/>
    </xf>
    <xf numFmtId="0" fontId="7" fillId="0" borderId="0" xfId="0" applyFont="1" applyBorder="1" applyAlignment="1" applyProtection="1">
      <alignment vertical="top" shrinkToFit="1"/>
    </xf>
    <xf numFmtId="0" fontId="1" fillId="0" borderId="0" xfId="0" applyFont="1" applyBorder="1" applyAlignment="1" applyProtection="1">
      <alignment vertical="top" shrinkToFit="1"/>
    </xf>
    <xf numFmtId="165" fontId="11" fillId="0" borderId="114" xfId="0" applyNumberFormat="1" applyFont="1" applyBorder="1" applyAlignment="1" applyProtection="1">
      <alignment vertical="center" shrinkToFit="1"/>
    </xf>
    <xf numFmtId="10" fontId="11" fillId="0" borderId="114" xfId="0" applyNumberFormat="1" applyFont="1" applyBorder="1" applyAlignment="1" applyProtection="1">
      <alignment vertical="center" shrinkToFit="1"/>
    </xf>
    <xf numFmtId="0" fontId="1" fillId="0" borderId="0" xfId="0" applyFont="1" applyBorder="1" applyAlignment="1" applyProtection="1">
      <alignment vertical="center" shrinkToFit="1"/>
    </xf>
    <xf numFmtId="10" fontId="11" fillId="0" borderId="115" xfId="0" applyNumberFormat="1" applyFont="1" applyBorder="1" applyAlignment="1" applyProtection="1">
      <alignment vertical="center" shrinkToFit="1"/>
    </xf>
    <xf numFmtId="0" fontId="15" fillId="0" borderId="119" xfId="0" applyFont="1" applyBorder="1" applyAlignment="1" applyProtection="1">
      <alignment horizontal="center" vertical="top" shrinkToFit="1"/>
    </xf>
    <xf numFmtId="10" fontId="11" fillId="0" borderId="0" xfId="0" applyNumberFormat="1" applyFont="1" applyBorder="1" applyAlignment="1" applyProtection="1">
      <alignment vertical="center" shrinkToFit="1"/>
    </xf>
    <xf numFmtId="10" fontId="1" fillId="0" borderId="0" xfId="0" applyNumberFormat="1" applyFont="1" applyFill="1" applyBorder="1" applyAlignment="1" applyProtection="1">
      <alignment vertical="top" shrinkToFit="1"/>
      <protection locked="0"/>
    </xf>
    <xf numFmtId="0" fontId="13" fillId="0" borderId="139" xfId="0" applyFont="1" applyBorder="1" applyAlignment="1">
      <alignment horizontal="center" vertical="top"/>
    </xf>
    <xf numFmtId="0" fontId="13" fillId="0" borderId="140" xfId="0" applyFont="1" applyBorder="1" applyAlignment="1">
      <alignment horizontal="center" vertical="top"/>
    </xf>
    <xf numFmtId="0" fontId="13" fillId="0" borderId="141" xfId="0" applyFont="1" applyBorder="1" applyAlignment="1">
      <alignment horizontal="center" vertical="top"/>
    </xf>
    <xf numFmtId="0" fontId="13" fillId="0" borderId="142" xfId="0" applyFont="1" applyBorder="1" applyAlignment="1">
      <alignment horizontal="center" vertical="top"/>
    </xf>
    <xf numFmtId="0" fontId="24" fillId="0" borderId="0" xfId="0" applyFont="1" applyAlignment="1" applyProtection="1">
      <alignment horizontal="center"/>
    </xf>
    <xf numFmtId="15" fontId="7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3" fontId="7" fillId="0" borderId="81" xfId="0" applyNumberFormat="1" applyFont="1" applyBorder="1" applyAlignment="1" applyProtection="1">
      <alignment horizontal="right" vertical="center" wrapText="1"/>
    </xf>
    <xf numFmtId="3" fontId="7" fillId="0" borderId="63" xfId="0" applyNumberFormat="1" applyFont="1" applyBorder="1" applyAlignment="1" applyProtection="1">
      <alignment horizontal="right" vertical="center" wrapText="1"/>
    </xf>
    <xf numFmtId="3" fontId="7" fillId="0" borderId="82" xfId="0" applyNumberFormat="1" applyFont="1" applyBorder="1" applyAlignment="1" applyProtection="1">
      <alignment horizontal="right" vertical="center" wrapText="1"/>
    </xf>
    <xf numFmtId="3" fontId="7" fillId="2" borderId="28" xfId="0" applyNumberFormat="1" applyFont="1" applyFill="1" applyBorder="1" applyAlignment="1" applyProtection="1">
      <alignment horizontal="right" vertical="center"/>
    </xf>
    <xf numFmtId="3" fontId="7" fillId="2" borderId="47" xfId="0" applyNumberFormat="1" applyFont="1" applyFill="1" applyBorder="1" applyAlignment="1" applyProtection="1">
      <alignment horizontal="right" vertical="center"/>
    </xf>
    <xf numFmtId="3" fontId="7" fillId="2" borderId="49" xfId="0" applyNumberFormat="1" applyFont="1" applyFill="1" applyBorder="1" applyAlignment="1" applyProtection="1">
      <alignment horizontal="right" vertical="center"/>
    </xf>
    <xf numFmtId="3" fontId="7" fillId="2" borderId="44" xfId="0" applyNumberFormat="1" applyFont="1" applyFill="1" applyBorder="1" applyAlignment="1" applyProtection="1">
      <alignment horizontal="right" vertical="center"/>
    </xf>
    <xf numFmtId="3" fontId="7" fillId="0" borderId="81" xfId="0" applyNumberFormat="1" applyFont="1" applyBorder="1" applyAlignment="1" applyProtection="1">
      <alignment horizontal="right" vertical="center"/>
    </xf>
    <xf numFmtId="3" fontId="7" fillId="0" borderId="38" xfId="0" applyNumberFormat="1" applyFont="1" applyBorder="1" applyAlignment="1" applyProtection="1">
      <alignment horizontal="right" vertical="center"/>
    </xf>
    <xf numFmtId="3" fontId="7" fillId="0" borderId="63" xfId="0" applyNumberFormat="1" applyFont="1" applyBorder="1" applyAlignment="1" applyProtection="1">
      <alignment horizontal="right" vertical="center"/>
    </xf>
    <xf numFmtId="3" fontId="7" fillId="0" borderId="82" xfId="0" applyNumberFormat="1" applyFont="1" applyBorder="1" applyAlignment="1" applyProtection="1">
      <alignment horizontal="right" vertical="center"/>
    </xf>
    <xf numFmtId="3" fontId="7" fillId="0" borderId="31" xfId="0" applyNumberFormat="1" applyFont="1" applyFill="1" applyBorder="1" applyAlignment="1" applyProtection="1">
      <alignment horizontal="right" vertical="center"/>
    </xf>
    <xf numFmtId="3" fontId="7" fillId="0" borderId="42" xfId="0" applyNumberFormat="1" applyFont="1" applyFill="1" applyBorder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horizontal="center"/>
    </xf>
    <xf numFmtId="0" fontId="15" fillId="0" borderId="33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20" xfId="0" quotePrefix="1" applyFont="1" applyBorder="1" applyAlignment="1" applyProtection="1">
      <alignment horizontal="center"/>
    </xf>
    <xf numFmtId="37" fontId="7" fillId="0" borderId="17" xfId="0" applyNumberFormat="1" applyFont="1" applyFill="1" applyBorder="1" applyProtection="1"/>
    <xf numFmtId="37" fontId="7" fillId="0" borderId="16" xfId="0" applyNumberFormat="1" applyFont="1" applyFill="1" applyBorder="1" applyProtection="1"/>
    <xf numFmtId="37" fontId="7" fillId="0" borderId="6" xfId="0" applyNumberFormat="1" applyFont="1" applyFill="1" applyBorder="1" applyProtection="1"/>
    <xf numFmtId="37" fontId="7" fillId="0" borderId="46" xfId="0" applyNumberFormat="1" applyFont="1" applyFill="1" applyBorder="1" applyProtection="1"/>
    <xf numFmtId="37" fontId="7" fillId="0" borderId="50" xfId="0" applyNumberFormat="1" applyFont="1" applyFill="1" applyBorder="1" applyProtection="1"/>
    <xf numFmtId="37" fontId="7" fillId="0" borderId="40" xfId="0" applyNumberFormat="1" applyFont="1" applyFill="1" applyBorder="1" applyProtection="1"/>
    <xf numFmtId="37" fontId="7" fillId="0" borderId="48" xfId="0" applyNumberFormat="1" applyFont="1" applyFill="1" applyBorder="1" applyProtection="1"/>
    <xf numFmtId="37" fontId="7" fillId="0" borderId="49" xfId="0" applyNumberFormat="1" applyFont="1" applyFill="1" applyBorder="1" applyProtection="1"/>
    <xf numFmtId="0" fontId="16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protection locked="0"/>
    </xf>
    <xf numFmtId="0" fontId="11" fillId="0" borderId="0" xfId="0" quotePrefix="1" applyFont="1" applyFill="1" applyBorder="1" applyAlignment="1" applyProtection="1">
      <protection locked="0"/>
    </xf>
    <xf numFmtId="164" fontId="16" fillId="0" borderId="0" xfId="0" applyNumberFormat="1" applyFont="1" applyFill="1" applyBorder="1" applyAlignment="1" applyProtection="1">
      <protection locked="0"/>
    </xf>
    <xf numFmtId="37" fontId="7" fillId="0" borderId="52" xfId="0" applyNumberFormat="1" applyFont="1" applyFill="1" applyBorder="1" applyProtection="1"/>
    <xf numFmtId="37" fontId="7" fillId="0" borderId="41" xfId="0" applyNumberFormat="1" applyFont="1" applyFill="1" applyBorder="1" applyProtection="1"/>
    <xf numFmtId="10" fontId="7" fillId="0" borderId="27" xfId="0" applyNumberFormat="1" applyFont="1" applyBorder="1" applyProtection="1"/>
    <xf numFmtId="10" fontId="7" fillId="0" borderId="26" xfId="0" applyNumberFormat="1" applyFont="1" applyBorder="1" applyProtection="1"/>
    <xf numFmtId="10" fontId="7" fillId="0" borderId="62" xfId="0" applyNumberFormat="1" applyFont="1" applyFill="1" applyBorder="1" applyProtection="1"/>
    <xf numFmtId="10" fontId="7" fillId="0" borderId="72" xfId="0" applyNumberFormat="1" applyFont="1" applyFill="1" applyBorder="1" applyProtection="1"/>
    <xf numFmtId="10" fontId="7" fillId="0" borderId="64" xfId="0" applyNumberFormat="1" applyFont="1" applyFill="1" applyBorder="1" applyProtection="1"/>
    <xf numFmtId="10" fontId="7" fillId="0" borderId="63" xfId="0" applyNumberFormat="1" applyFont="1" applyFill="1" applyBorder="1" applyProtection="1"/>
    <xf numFmtId="10" fontId="7" fillId="0" borderId="91" xfId="0" applyNumberFormat="1" applyFont="1" applyFill="1" applyBorder="1" applyProtection="1"/>
    <xf numFmtId="10" fontId="7" fillId="0" borderId="90" xfId="0" applyNumberFormat="1" applyFont="1" applyFill="1" applyBorder="1" applyProtection="1"/>
    <xf numFmtId="10" fontId="7" fillId="0" borderId="82" xfId="0" applyNumberFormat="1" applyFont="1" applyFill="1" applyBorder="1" applyProtection="1"/>
    <xf numFmtId="10" fontId="7" fillId="0" borderId="97" xfId="0" applyNumberFormat="1" applyFont="1" applyFill="1" applyBorder="1" applyProtection="1"/>
    <xf numFmtId="10" fontId="7" fillId="0" borderId="156" xfId="0" applyNumberFormat="1" applyFont="1" applyFill="1" applyBorder="1" applyProtection="1"/>
    <xf numFmtId="10" fontId="7" fillId="0" borderId="12" xfId="0" applyNumberFormat="1" applyFont="1" applyBorder="1" applyProtection="1"/>
    <xf numFmtId="10" fontId="7" fillId="0" borderId="33" xfId="0" applyNumberFormat="1" applyFont="1" applyBorder="1" applyProtection="1"/>
    <xf numFmtId="10" fontId="7" fillId="0" borderId="72" xfId="0" applyNumberFormat="1" applyFont="1" applyFill="1" applyBorder="1" applyAlignment="1" applyProtection="1">
      <alignment horizontal="right"/>
    </xf>
    <xf numFmtId="10" fontId="7" fillId="0" borderId="64" xfId="0" applyNumberFormat="1" applyFont="1" applyFill="1" applyBorder="1" applyAlignment="1" applyProtection="1">
      <alignment horizontal="right"/>
    </xf>
    <xf numFmtId="10" fontId="7" fillId="0" borderId="32" xfId="0" applyNumberFormat="1" applyFont="1" applyFill="1" applyBorder="1" applyProtection="1"/>
    <xf numFmtId="10" fontId="7" fillId="0" borderId="32" xfId="0" applyNumberFormat="1" applyFont="1" applyBorder="1" applyProtection="1"/>
    <xf numFmtId="10" fontId="7" fillId="0" borderId="0" xfId="0" applyNumberFormat="1" applyFont="1" applyBorder="1" applyProtection="1"/>
    <xf numFmtId="10" fontId="7" fillId="0" borderId="12" xfId="0" applyNumberFormat="1" applyFont="1" applyFill="1" applyBorder="1" applyProtection="1"/>
    <xf numFmtId="10" fontId="7" fillId="0" borderId="33" xfId="0" applyNumberFormat="1" applyFont="1" applyFill="1" applyBorder="1" applyProtection="1"/>
    <xf numFmtId="10" fontId="7" fillId="0" borderId="61" xfId="0" applyNumberFormat="1" applyFont="1" applyFill="1" applyBorder="1" applyProtection="1"/>
    <xf numFmtId="10" fontId="7" fillId="0" borderId="61" xfId="0" applyNumberFormat="1" applyFont="1" applyBorder="1" applyProtection="1"/>
    <xf numFmtId="10" fontId="7" fillId="0" borderId="6" xfId="0" applyNumberFormat="1" applyFont="1" applyBorder="1" applyProtection="1"/>
    <xf numFmtId="10" fontId="7" fillId="0" borderId="6" xfId="0" applyNumberFormat="1" applyFont="1" applyFill="1" applyBorder="1" applyProtection="1"/>
    <xf numFmtId="10" fontId="7" fillId="0" borderId="28" xfId="0" applyNumberFormat="1" applyFont="1" applyBorder="1" applyProtection="1"/>
    <xf numFmtId="0" fontId="16" fillId="0" borderId="0" xfId="0" applyFont="1" applyAlignment="1" applyProtection="1">
      <alignment horizontal="left"/>
    </xf>
    <xf numFmtId="0" fontId="15" fillId="0" borderId="111" xfId="0" applyFont="1" applyBorder="1" applyAlignment="1" applyProtection="1">
      <alignment horizontal="center" vertical="top" shrinkToFit="1"/>
    </xf>
    <xf numFmtId="0" fontId="16" fillId="0" borderId="0" xfId="0" applyFont="1" applyFill="1" applyAlignment="1" applyProtection="1">
      <alignment horizontal="left"/>
    </xf>
    <xf numFmtId="0" fontId="15" fillId="0" borderId="112" xfId="0" applyFont="1" applyBorder="1" applyAlignment="1" applyProtection="1">
      <alignment horizontal="center" vertical="top" shrinkToFit="1"/>
    </xf>
    <xf numFmtId="0" fontId="15" fillId="0" borderId="0" xfId="0" applyFont="1" applyFill="1" applyAlignment="1" applyProtection="1">
      <alignment horizontal="left"/>
    </xf>
    <xf numFmtId="0" fontId="15" fillId="0" borderId="105" xfId="0" applyFont="1" applyBorder="1" applyAlignment="1" applyProtection="1">
      <alignment horizontal="center" vertical="top" shrinkToFit="1"/>
    </xf>
    <xf numFmtId="0" fontId="15" fillId="0" borderId="65" xfId="0" applyFont="1" applyBorder="1" applyAlignment="1" applyProtection="1">
      <alignment horizontal="center" vertical="top" shrinkToFit="1"/>
    </xf>
    <xf numFmtId="0" fontId="15" fillId="0" borderId="0" xfId="0" applyFont="1" applyBorder="1" applyAlignment="1" applyProtection="1">
      <alignment horizontal="center" vertical="top" shrinkToFit="1"/>
    </xf>
    <xf numFmtId="0" fontId="42" fillId="0" borderId="102" xfId="0" applyFont="1" applyBorder="1" applyProtection="1"/>
    <xf numFmtId="0" fontId="42" fillId="0" borderId="104" xfId="0" applyFont="1" applyBorder="1" applyProtection="1"/>
    <xf numFmtId="37" fontId="13" fillId="2" borderId="28" xfId="0" applyNumberFormat="1" applyFont="1" applyFill="1" applyBorder="1" applyAlignment="1" applyProtection="1">
      <alignment horizontal="right" vertical="center"/>
    </xf>
    <xf numFmtId="37" fontId="13" fillId="2" borderId="81" xfId="0" applyNumberFormat="1" applyFont="1" applyFill="1" applyBorder="1" applyAlignment="1" applyProtection="1">
      <alignment horizontal="right" vertical="center"/>
    </xf>
    <xf numFmtId="37" fontId="13" fillId="0" borderId="63" xfId="0" applyNumberFormat="1" applyFont="1" applyFill="1" applyBorder="1" applyAlignment="1" applyProtection="1">
      <alignment horizontal="right" vertical="center"/>
    </xf>
    <xf numFmtId="37" fontId="13" fillId="2" borderId="13" xfId="0" applyNumberFormat="1" applyFont="1" applyFill="1" applyBorder="1" applyAlignment="1" applyProtection="1">
      <alignment horizontal="right" vertical="center"/>
    </xf>
    <xf numFmtId="37" fontId="13" fillId="0" borderId="28" xfId="0" applyNumberFormat="1" applyFont="1" applyBorder="1" applyAlignment="1" applyProtection="1">
      <alignment horizontal="right" vertical="center"/>
    </xf>
    <xf numFmtId="37" fontId="13" fillId="0" borderId="28" xfId="0" applyNumberFormat="1" applyFont="1" applyFill="1" applyBorder="1" applyAlignment="1" applyProtection="1">
      <alignment horizontal="right" vertical="center"/>
    </xf>
    <xf numFmtId="37" fontId="13" fillId="2" borderId="89" xfId="0" applyNumberFormat="1" applyFont="1" applyFill="1" applyBorder="1" applyAlignment="1" applyProtection="1">
      <alignment horizontal="right" vertical="center"/>
    </xf>
    <xf numFmtId="3" fontId="38" fillId="0" borderId="0" xfId="0" applyNumberFormat="1" applyFont="1" applyFill="1" applyBorder="1" applyAlignment="1" applyProtection="1">
      <alignment vertical="center" wrapText="1"/>
      <protection locked="0"/>
    </xf>
    <xf numFmtId="0" fontId="50" fillId="0" borderId="0" xfId="0" applyFont="1"/>
    <xf numFmtId="0" fontId="15" fillId="0" borderId="11" xfId="0" applyFont="1" applyBorder="1" applyAlignment="1" applyProtection="1">
      <alignment horizontal="center"/>
    </xf>
    <xf numFmtId="0" fontId="15" fillId="0" borderId="23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0" fontId="10" fillId="0" borderId="169" xfId="0" applyFont="1" applyBorder="1"/>
    <xf numFmtId="0" fontId="16" fillId="0" borderId="175" xfId="0" applyFont="1" applyBorder="1" applyAlignment="1" applyProtection="1">
      <alignment horizontal="center" vertical="center" wrapText="1"/>
    </xf>
    <xf numFmtId="0" fontId="16" fillId="0" borderId="179" xfId="0" applyFont="1" applyBorder="1" applyAlignment="1" applyProtection="1">
      <alignment horizontal="center" vertical="center" wrapText="1"/>
    </xf>
    <xf numFmtId="0" fontId="16" fillId="0" borderId="179" xfId="0" applyFont="1" applyBorder="1" applyAlignment="1" applyProtection="1">
      <alignment horizontal="center" vertical="center"/>
    </xf>
    <xf numFmtId="0" fontId="34" fillId="0" borderId="180" xfId="0" applyFont="1" applyFill="1" applyBorder="1" applyAlignment="1" applyProtection="1">
      <alignment vertical="center" wrapText="1"/>
    </xf>
    <xf numFmtId="0" fontId="51" fillId="0" borderId="186" xfId="0" applyFont="1" applyFill="1" applyBorder="1" applyAlignment="1" applyProtection="1">
      <alignment horizontal="left" vertical="center" wrapText="1"/>
    </xf>
    <xf numFmtId="0" fontId="16" fillId="0" borderId="191" xfId="0" applyFont="1" applyBorder="1" applyAlignment="1" applyProtection="1">
      <alignment horizontal="center" vertical="center"/>
    </xf>
    <xf numFmtId="0" fontId="16" fillId="0" borderId="193" xfId="0" applyFont="1" applyBorder="1" applyAlignment="1" applyProtection="1">
      <alignment horizontal="center" vertical="center" wrapText="1"/>
    </xf>
    <xf numFmtId="0" fontId="16" fillId="0" borderId="193" xfId="0" applyFont="1" applyBorder="1" applyAlignment="1" applyProtection="1">
      <alignment horizontal="center" vertical="center"/>
    </xf>
    <xf numFmtId="0" fontId="16" fillId="0" borderId="176" xfId="0" applyFont="1" applyFill="1" applyBorder="1" applyAlignment="1" applyProtection="1">
      <alignment horizontal="center" wrapText="1"/>
    </xf>
    <xf numFmtId="0" fontId="16" fillId="0" borderId="177" xfId="0" applyFont="1" applyFill="1" applyBorder="1" applyAlignment="1" applyProtection="1">
      <alignment horizontal="center"/>
    </xf>
    <xf numFmtId="0" fontId="16" fillId="0" borderId="200" xfId="0" applyFont="1" applyBorder="1" applyAlignment="1" applyProtection="1">
      <alignment horizontal="center" vertical="center"/>
    </xf>
    <xf numFmtId="9" fontId="15" fillId="0" borderId="201" xfId="3" applyFont="1" applyFill="1" applyBorder="1" applyAlignment="1" applyProtection="1">
      <alignment horizontal="center"/>
    </xf>
    <xf numFmtId="9" fontId="15" fillId="0" borderId="202" xfId="3" applyFont="1" applyFill="1" applyBorder="1" applyAlignment="1" applyProtection="1">
      <alignment horizontal="center"/>
    </xf>
    <xf numFmtId="9" fontId="15" fillId="0" borderId="203" xfId="3" applyFont="1" applyFill="1" applyBorder="1" applyAlignment="1" applyProtection="1">
      <alignment horizontal="center"/>
    </xf>
    <xf numFmtId="9" fontId="15" fillId="0" borderId="204" xfId="3" applyFont="1" applyFill="1" applyBorder="1" applyAlignment="1" applyProtection="1">
      <alignment horizontal="center"/>
    </xf>
    <xf numFmtId="0" fontId="16" fillId="0" borderId="206" xfId="0" applyFont="1" applyFill="1" applyBorder="1" applyAlignment="1" applyProtection="1">
      <alignment horizontal="center"/>
    </xf>
    <xf numFmtId="0" fontId="9" fillId="0" borderId="0" xfId="0" applyFont="1" applyFill="1" applyProtection="1">
      <protection locked="0"/>
    </xf>
    <xf numFmtId="0" fontId="24" fillId="0" borderId="0" xfId="0" applyFont="1" applyFill="1" applyBorder="1" applyProtection="1"/>
    <xf numFmtId="10" fontId="15" fillId="0" borderId="27" xfId="0" applyNumberFormat="1" applyFont="1" applyBorder="1" applyProtection="1"/>
    <xf numFmtId="10" fontId="15" fillId="0" borderId="72" xfId="0" applyNumberFormat="1" applyFont="1" applyFill="1" applyBorder="1" applyProtection="1"/>
    <xf numFmtId="10" fontId="15" fillId="0" borderId="91" xfId="0" applyNumberFormat="1" applyFont="1" applyFill="1" applyBorder="1" applyProtection="1"/>
    <xf numFmtId="10" fontId="15" fillId="0" borderId="97" xfId="0" applyNumberFormat="1" applyFont="1" applyFill="1" applyBorder="1" applyProtection="1"/>
    <xf numFmtId="10" fontId="15" fillId="0" borderId="12" xfId="0" applyNumberFormat="1" applyFont="1" applyBorder="1" applyProtection="1"/>
    <xf numFmtId="10" fontId="15" fillId="0" borderId="72" xfId="0" applyNumberFormat="1" applyFont="1" applyFill="1" applyBorder="1" applyAlignment="1" applyProtection="1">
      <alignment horizontal="right"/>
    </xf>
    <xf numFmtId="10" fontId="15" fillId="0" borderId="32" xfId="0" applyNumberFormat="1" applyFont="1" applyFill="1" applyBorder="1" applyProtection="1"/>
    <xf numFmtId="10" fontId="15" fillId="0" borderId="12" xfId="0" applyNumberFormat="1" applyFont="1" applyFill="1" applyBorder="1" applyProtection="1"/>
    <xf numFmtId="10" fontId="15" fillId="0" borderId="61" xfId="0" applyNumberFormat="1" applyFont="1" applyFill="1" applyBorder="1" applyProtection="1"/>
    <xf numFmtId="0" fontId="34" fillId="0" borderId="183" xfId="0" applyFont="1" applyFill="1" applyBorder="1" applyAlignment="1" applyProtection="1">
      <alignment horizontal="left" vertical="center" wrapText="1"/>
    </xf>
    <xf numFmtId="3" fontId="9" fillId="0" borderId="34" xfId="0" applyNumberFormat="1" applyFont="1" applyBorder="1" applyAlignment="1" applyProtection="1">
      <alignment horizontal="right"/>
    </xf>
    <xf numFmtId="3" fontId="9" fillId="0" borderId="39" xfId="0" applyNumberFormat="1" applyFont="1" applyBorder="1" applyAlignment="1" applyProtection="1">
      <alignment horizontal="right"/>
    </xf>
    <xf numFmtId="3" fontId="9" fillId="0" borderId="41" xfId="0" applyNumberFormat="1" applyFont="1" applyBorder="1" applyAlignment="1" applyProtection="1">
      <alignment horizontal="right"/>
    </xf>
    <xf numFmtId="3" fontId="9" fillId="0" borderId="71" xfId="0" applyNumberFormat="1" applyFont="1" applyBorder="1" applyAlignment="1" applyProtection="1">
      <alignment horizontal="right"/>
    </xf>
    <xf numFmtId="3" fontId="9" fillId="0" borderId="75" xfId="0" applyNumberFormat="1" applyFont="1" applyBorder="1" applyAlignment="1" applyProtection="1">
      <alignment horizontal="right"/>
    </xf>
    <xf numFmtId="3" fontId="9" fillId="0" borderId="77" xfId="0" applyNumberFormat="1" applyFont="1" applyBorder="1" applyAlignment="1" applyProtection="1">
      <alignment horizontal="right"/>
    </xf>
    <xf numFmtId="3" fontId="9" fillId="0" borderId="76" xfId="0" applyNumberFormat="1" applyFont="1" applyBorder="1" applyAlignment="1" applyProtection="1">
      <alignment horizontal="right"/>
    </xf>
    <xf numFmtId="3" fontId="9" fillId="0" borderId="57" xfId="0" applyNumberFormat="1" applyFont="1" applyBorder="1" applyAlignment="1" applyProtection="1">
      <alignment horizontal="right"/>
    </xf>
    <xf numFmtId="3" fontId="9" fillId="0" borderId="19" xfId="0" applyNumberFormat="1" applyFont="1" applyBorder="1" applyAlignment="1" applyProtection="1">
      <alignment horizontal="right"/>
    </xf>
    <xf numFmtId="3" fontId="9" fillId="0" borderId="58" xfId="0" applyNumberFormat="1" applyFont="1" applyBorder="1" applyAlignment="1" applyProtection="1">
      <alignment horizontal="right"/>
    </xf>
    <xf numFmtId="3" fontId="9" fillId="0" borderId="47" xfId="0" applyNumberFormat="1" applyFont="1" applyBorder="1" applyAlignment="1" applyProtection="1">
      <alignment horizontal="right"/>
    </xf>
    <xf numFmtId="3" fontId="9" fillId="0" borderId="44" xfId="0" applyNumberFormat="1" applyFont="1" applyBorder="1" applyAlignment="1" applyProtection="1">
      <alignment horizontal="right"/>
    </xf>
    <xf numFmtId="3" fontId="9" fillId="0" borderId="49" xfId="0" applyNumberFormat="1" applyFont="1" applyBorder="1" applyAlignment="1" applyProtection="1">
      <alignment horizontal="right"/>
    </xf>
    <xf numFmtId="3" fontId="9" fillId="0" borderId="16" xfId="0" applyNumberFormat="1" applyFont="1" applyBorder="1" applyAlignment="1" applyProtection="1">
      <alignment horizontal="right"/>
    </xf>
    <xf numFmtId="3" fontId="9" fillId="0" borderId="21" xfId="0" applyNumberFormat="1" applyFont="1" applyBorder="1" applyAlignment="1" applyProtection="1">
      <alignment horizontal="right"/>
    </xf>
    <xf numFmtId="3" fontId="9" fillId="0" borderId="18" xfId="0" applyNumberFormat="1" applyFont="1" applyBorder="1" applyAlignment="1" applyProtection="1">
      <alignment horizontal="right"/>
    </xf>
    <xf numFmtId="3" fontId="9" fillId="0" borderId="17" xfId="0" applyNumberFormat="1" applyFont="1" applyBorder="1" applyAlignment="1" applyProtection="1">
      <alignment horizontal="right"/>
    </xf>
    <xf numFmtId="3" fontId="9" fillId="0" borderId="52" xfId="0" applyNumberFormat="1" applyFont="1" applyBorder="1" applyAlignment="1" applyProtection="1">
      <alignment horizontal="right"/>
    </xf>
    <xf numFmtId="3" fontId="9" fillId="0" borderId="38" xfId="0" applyNumberFormat="1" applyFont="1" applyBorder="1" applyAlignment="1" applyProtection="1">
      <alignment horizontal="right"/>
    </xf>
    <xf numFmtId="3" fontId="9" fillId="0" borderId="53" xfId="0" applyNumberFormat="1" applyFont="1" applyBorder="1" applyAlignment="1" applyProtection="1">
      <alignment horizontal="right"/>
    </xf>
    <xf numFmtId="3" fontId="9" fillId="0" borderId="1" xfId="0" applyNumberFormat="1" applyFont="1" applyBorder="1" applyAlignment="1" applyProtection="1">
      <alignment horizontal="right"/>
    </xf>
    <xf numFmtId="3" fontId="9" fillId="0" borderId="42" xfId="0" applyNumberFormat="1" applyFont="1" applyBorder="1" applyAlignment="1" applyProtection="1">
      <alignment horizontal="right"/>
    </xf>
    <xf numFmtId="3" fontId="9" fillId="0" borderId="45" xfId="0" applyNumberFormat="1" applyFont="1" applyBorder="1" applyAlignment="1" applyProtection="1">
      <alignment horizontal="right"/>
    </xf>
    <xf numFmtId="3" fontId="9" fillId="0" borderId="15" xfId="0" applyNumberFormat="1" applyFont="1" applyBorder="1" applyAlignment="1" applyProtection="1">
      <alignment horizontal="right"/>
    </xf>
    <xf numFmtId="3" fontId="9" fillId="0" borderId="22" xfId="0" applyNumberFormat="1" applyFont="1" applyBorder="1" applyAlignment="1" applyProtection="1">
      <alignment horizontal="right"/>
    </xf>
    <xf numFmtId="3" fontId="9" fillId="0" borderId="29" xfId="0" applyNumberFormat="1" applyFont="1" applyBorder="1" applyAlignment="1" applyProtection="1">
      <alignment horizontal="right"/>
    </xf>
    <xf numFmtId="3" fontId="9" fillId="0" borderId="27" xfId="0" applyNumberFormat="1" applyFont="1" applyBorder="1" applyAlignment="1" applyProtection="1">
      <alignment horizontal="right"/>
    </xf>
    <xf numFmtId="0" fontId="16" fillId="0" borderId="193" xfId="0" applyFont="1" applyFill="1" applyBorder="1" applyAlignment="1" applyProtection="1">
      <alignment horizontal="center" wrapText="1"/>
    </xf>
    <xf numFmtId="0" fontId="16" fillId="0" borderId="211" xfId="0" applyFont="1" applyFill="1" applyBorder="1" applyAlignment="1" applyProtection="1">
      <alignment horizontal="center" wrapText="1"/>
    </xf>
    <xf numFmtId="0" fontId="16" fillId="0" borderId="200" xfId="0" applyFont="1" applyFill="1" applyBorder="1" applyAlignment="1" applyProtection="1">
      <alignment horizontal="center" wrapText="1"/>
    </xf>
    <xf numFmtId="37" fontId="13" fillId="0" borderId="22" xfId="0" applyNumberFormat="1" applyFont="1" applyFill="1" applyBorder="1" applyAlignment="1" applyProtection="1">
      <alignment horizontal="right" vertical="center" wrapText="1"/>
    </xf>
    <xf numFmtId="37" fontId="13" fillId="0" borderId="22" xfId="0" applyNumberFormat="1" applyFont="1" applyBorder="1" applyAlignment="1" applyProtection="1">
      <alignment horizontal="right" vertical="center" wrapText="1"/>
    </xf>
    <xf numFmtId="37" fontId="13" fillId="0" borderId="60" xfId="0" applyNumberFormat="1" applyFont="1" applyBorder="1" applyAlignment="1" applyProtection="1">
      <alignment horizontal="right" vertical="center" wrapText="1"/>
    </xf>
    <xf numFmtId="3" fontId="7" fillId="0" borderId="147" xfId="0" applyNumberFormat="1" applyFont="1" applyFill="1" applyBorder="1" applyProtection="1"/>
    <xf numFmtId="3" fontId="7" fillId="0" borderId="195" xfId="0" applyNumberFormat="1" applyFont="1" applyFill="1" applyBorder="1" applyProtection="1"/>
    <xf numFmtId="3" fontId="7" fillId="0" borderId="187" xfId="0" applyNumberFormat="1" applyFont="1" applyFill="1" applyBorder="1" applyProtection="1"/>
    <xf numFmtId="3" fontId="7" fillId="0" borderId="199" xfId="0" applyNumberFormat="1" applyFont="1" applyFill="1" applyBorder="1" applyProtection="1"/>
    <xf numFmtId="0" fontId="6" fillId="0" borderId="213" xfId="0" applyFont="1" applyBorder="1" applyProtection="1"/>
    <xf numFmtId="0" fontId="55" fillId="0" borderId="0" xfId="0" applyFont="1" applyProtection="1"/>
    <xf numFmtId="0" fontId="6" fillId="0" borderId="52" xfId="0" applyFont="1" applyBorder="1" applyProtection="1"/>
    <xf numFmtId="0" fontId="6" fillId="0" borderId="67" xfId="0" applyFont="1" applyBorder="1" applyProtection="1"/>
    <xf numFmtId="39" fontId="3" fillId="0" borderId="10" xfId="0" applyNumberFormat="1" applyFont="1" applyBorder="1" applyProtection="1"/>
    <xf numFmtId="170" fontId="10" fillId="0" borderId="58" xfId="0" applyNumberFormat="1" applyFont="1" applyBorder="1" applyProtection="1"/>
    <xf numFmtId="44" fontId="10" fillId="0" borderId="58" xfId="1" applyFont="1" applyBorder="1" applyProtection="1"/>
    <xf numFmtId="44" fontId="10" fillId="0" borderId="25" xfId="1" applyFont="1" applyBorder="1" applyProtection="1"/>
    <xf numFmtId="0" fontId="24" fillId="0" borderId="0" xfId="0" applyFont="1" applyAlignment="1" applyProtection="1"/>
    <xf numFmtId="0" fontId="15" fillId="0" borderId="0" xfId="0" applyFont="1" applyFill="1" applyAlignment="1" applyProtection="1">
      <alignment horizontal="center"/>
    </xf>
    <xf numFmtId="0" fontId="34" fillId="0" borderId="186" xfId="0" applyFont="1" applyFill="1" applyBorder="1" applyAlignment="1" applyProtection="1">
      <alignment vertical="center" wrapText="1"/>
    </xf>
    <xf numFmtId="10" fontId="7" fillId="0" borderId="147" xfId="0" applyNumberFormat="1" applyFont="1" applyFill="1" applyBorder="1" applyProtection="1"/>
    <xf numFmtId="10" fontId="7" fillId="0" borderId="187" xfId="0" applyNumberFormat="1" applyFont="1" applyFill="1" applyBorder="1" applyProtection="1"/>
    <xf numFmtId="3" fontId="7" fillId="0" borderId="78" xfId="0" applyNumberFormat="1" applyFont="1" applyFill="1" applyBorder="1" applyAlignment="1" applyProtection="1">
      <alignment horizontal="right" vertical="center"/>
    </xf>
    <xf numFmtId="3" fontId="7" fillId="0" borderId="56" xfId="0" applyNumberFormat="1" applyFont="1" applyFill="1" applyBorder="1" applyAlignment="1" applyProtection="1">
      <alignment horizontal="right" vertical="center"/>
    </xf>
    <xf numFmtId="3" fontId="7" fillId="0" borderId="230" xfId="0" applyNumberFormat="1" applyFont="1" applyBorder="1" applyAlignment="1" applyProtection="1">
      <alignment horizontal="right" vertical="center" wrapText="1"/>
    </xf>
    <xf numFmtId="0" fontId="21" fillId="4" borderId="26" xfId="0" applyFont="1" applyFill="1" applyBorder="1" applyProtection="1"/>
    <xf numFmtId="0" fontId="15" fillId="4" borderId="13" xfId="0" applyFont="1" applyFill="1" applyBorder="1" applyAlignment="1" applyProtection="1">
      <alignment horizontal="center"/>
    </xf>
    <xf numFmtId="0" fontId="15" fillId="4" borderId="23" xfId="0" applyFont="1" applyFill="1" applyBorder="1" applyAlignment="1" applyProtection="1">
      <alignment horizontal="center"/>
    </xf>
    <xf numFmtId="37" fontId="7" fillId="4" borderId="23" xfId="0" applyNumberFormat="1" applyFont="1" applyFill="1" applyBorder="1" applyProtection="1"/>
    <xf numFmtId="37" fontId="7" fillId="4" borderId="13" xfId="0" applyNumberFormat="1" applyFont="1" applyFill="1" applyBorder="1" applyProtection="1"/>
    <xf numFmtId="37" fontId="7" fillId="4" borderId="53" xfId="0" applyNumberFormat="1" applyFont="1" applyFill="1" applyBorder="1" applyProtection="1"/>
    <xf numFmtId="37" fontId="7" fillId="4" borderId="38" xfId="0" applyNumberFormat="1" applyFont="1" applyFill="1" applyBorder="1" applyProtection="1"/>
    <xf numFmtId="37" fontId="7" fillId="4" borderId="50" xfId="0" applyNumberFormat="1" applyFont="1" applyFill="1" applyBorder="1" applyProtection="1"/>
    <xf numFmtId="37" fontId="7" fillId="4" borderId="46" xfId="0" applyNumberFormat="1" applyFont="1" applyFill="1" applyBorder="1" applyProtection="1"/>
    <xf numFmtId="37" fontId="7" fillId="4" borderId="44" xfId="0" applyNumberFormat="1" applyFont="1" applyFill="1" applyBorder="1" applyProtection="1"/>
    <xf numFmtId="0" fontId="15" fillId="4" borderId="20" xfId="0" applyFont="1" applyFill="1" applyBorder="1" applyProtection="1"/>
    <xf numFmtId="37" fontId="7" fillId="4" borderId="40" xfId="0" applyNumberFormat="1" applyFont="1" applyFill="1" applyBorder="1" applyProtection="1"/>
    <xf numFmtId="37" fontId="7" fillId="4" borderId="48" xfId="0" applyNumberFormat="1" applyFont="1" applyFill="1" applyBorder="1" applyProtection="1"/>
    <xf numFmtId="0" fontId="16" fillId="4" borderId="192" xfId="0" applyFont="1" applyFill="1" applyBorder="1" applyAlignment="1" applyProtection="1">
      <alignment horizontal="center"/>
    </xf>
    <xf numFmtId="10" fontId="7" fillId="0" borderId="182" xfId="0" applyNumberFormat="1" applyFont="1" applyFill="1" applyBorder="1" applyProtection="1"/>
    <xf numFmtId="0" fontId="35" fillId="0" borderId="186" xfId="0" applyFont="1" applyFill="1" applyBorder="1" applyAlignment="1" applyProtection="1">
      <alignment vertical="center" wrapText="1"/>
    </xf>
    <xf numFmtId="0" fontId="0" fillId="0" borderId="0" xfId="0" applyFill="1" applyAlignment="1" applyProtection="1"/>
    <xf numFmtId="0" fontId="0" fillId="0" borderId="170" xfId="0" applyBorder="1" applyProtection="1"/>
    <xf numFmtId="0" fontId="7" fillId="0" borderId="0" xfId="0" applyFont="1" applyFill="1" applyBorder="1" applyProtection="1"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4" borderId="30" xfId="0" applyFont="1" applyFill="1" applyBorder="1" applyProtection="1"/>
    <xf numFmtId="0" fontId="7" fillId="4" borderId="26" xfId="0" applyFont="1" applyFill="1" applyBorder="1" applyProtection="1"/>
    <xf numFmtId="0" fontId="23" fillId="4" borderId="26" xfId="0" applyFont="1" applyFill="1" applyBorder="1" applyProtection="1"/>
    <xf numFmtId="0" fontId="7" fillId="4" borderId="27" xfId="0" applyFont="1" applyFill="1" applyBorder="1" applyProtection="1"/>
    <xf numFmtId="37" fontId="7" fillId="4" borderId="39" xfId="0" applyNumberFormat="1" applyFont="1" applyFill="1" applyBorder="1" applyProtection="1"/>
    <xf numFmtId="37" fontId="7" fillId="4" borderId="42" xfId="0" applyNumberFormat="1" applyFont="1" applyFill="1" applyBorder="1" applyProtection="1"/>
    <xf numFmtId="37" fontId="7" fillId="4" borderId="43" xfId="0" applyNumberFormat="1" applyFont="1" applyFill="1" applyBorder="1" applyProtection="1"/>
    <xf numFmtId="37" fontId="7" fillId="4" borderId="45" xfId="0" applyNumberFormat="1" applyFont="1" applyFill="1" applyBorder="1" applyProtection="1"/>
    <xf numFmtId="37" fontId="7" fillId="4" borderId="28" xfId="0" applyNumberFormat="1" applyFont="1" applyFill="1" applyBorder="1" applyProtection="1"/>
    <xf numFmtId="37" fontId="7" fillId="4" borderId="56" xfId="0" applyNumberFormat="1" applyFont="1" applyFill="1" applyBorder="1" applyProtection="1"/>
    <xf numFmtId="0" fontId="7" fillId="4" borderId="11" xfId="0" applyFont="1" applyFill="1" applyBorder="1" applyProtection="1"/>
    <xf numFmtId="0" fontId="58" fillId="4" borderId="64" xfId="0" applyFont="1" applyFill="1" applyBorder="1" applyAlignment="1" applyProtection="1">
      <alignment horizontal="left"/>
    </xf>
    <xf numFmtId="10" fontId="7" fillId="4" borderId="27" xfId="0" applyNumberFormat="1" applyFont="1" applyFill="1" applyBorder="1" applyAlignment="1" applyProtection="1">
      <alignment horizontal="right"/>
    </xf>
    <xf numFmtId="10" fontId="15" fillId="4" borderId="27" xfId="0" applyNumberFormat="1" applyFont="1" applyFill="1" applyBorder="1" applyAlignment="1" applyProtection="1">
      <alignment horizontal="right"/>
    </xf>
    <xf numFmtId="10" fontId="7" fillId="4" borderId="72" xfId="0" applyNumberFormat="1" applyFont="1" applyFill="1" applyBorder="1" applyAlignment="1" applyProtection="1">
      <alignment horizontal="right"/>
    </xf>
    <xf numFmtId="10" fontId="7" fillId="4" borderId="97" xfId="0" applyNumberFormat="1" applyFont="1" applyFill="1" applyBorder="1" applyProtection="1"/>
    <xf numFmtId="10" fontId="15" fillId="4" borderId="97" xfId="0" applyNumberFormat="1" applyFont="1" applyFill="1" applyBorder="1" applyProtection="1"/>
    <xf numFmtId="10" fontId="7" fillId="4" borderId="61" xfId="0" applyNumberFormat="1" applyFont="1" applyFill="1" applyBorder="1" applyProtection="1"/>
    <xf numFmtId="10" fontId="15" fillId="4" borderId="61" xfId="0" applyNumberFormat="1" applyFont="1" applyFill="1" applyBorder="1" applyProtection="1"/>
    <xf numFmtId="37" fontId="7" fillId="4" borderId="49" xfId="0" applyNumberFormat="1" applyFont="1" applyFill="1" applyBorder="1" applyProtection="1"/>
    <xf numFmtId="37" fontId="7" fillId="4" borderId="82" xfId="0" applyNumberFormat="1" applyFont="1" applyFill="1" applyBorder="1" applyProtection="1"/>
    <xf numFmtId="10" fontId="1" fillId="0" borderId="182" xfId="0" applyNumberFormat="1" applyFont="1" applyFill="1" applyBorder="1" applyAlignment="1" applyProtection="1">
      <alignment horizontal="right"/>
    </xf>
    <xf numFmtId="10" fontId="1" fillId="0" borderId="147" xfId="0" applyNumberFormat="1" applyFont="1" applyFill="1" applyBorder="1" applyAlignment="1" applyProtection="1">
      <alignment horizontal="right"/>
    </xf>
    <xf numFmtId="0" fontId="10" fillId="0" borderId="218" xfId="0" applyFont="1" applyBorder="1"/>
    <xf numFmtId="0" fontId="16" fillId="0" borderId="222" xfId="0" applyFont="1" applyBorder="1" applyAlignment="1" applyProtection="1">
      <alignment horizontal="center" vertical="center" wrapText="1"/>
    </xf>
    <xf numFmtId="0" fontId="34" fillId="0" borderId="222" xfId="0" applyFont="1" applyFill="1" applyBorder="1" applyAlignment="1" applyProtection="1">
      <alignment vertical="center" wrapText="1"/>
    </xf>
    <xf numFmtId="0" fontId="34" fillId="0" borderId="235" xfId="0" applyFont="1" applyFill="1" applyBorder="1" applyAlignment="1" applyProtection="1">
      <alignment vertical="center" wrapText="1"/>
    </xf>
    <xf numFmtId="10" fontId="1" fillId="0" borderId="232" xfId="0" applyNumberFormat="1" applyFont="1" applyFill="1" applyBorder="1" applyAlignment="1" applyProtection="1">
      <alignment horizontal="right"/>
    </xf>
    <xf numFmtId="10" fontId="1" fillId="0" borderId="224" xfId="0" applyNumberFormat="1" applyFont="1" applyFill="1" applyBorder="1" applyAlignment="1" applyProtection="1">
      <alignment horizontal="right"/>
    </xf>
    <xf numFmtId="10" fontId="1" fillId="0" borderId="236" xfId="0" applyNumberFormat="1" applyFont="1" applyFill="1" applyBorder="1" applyAlignment="1" applyProtection="1">
      <alignment horizontal="right"/>
    </xf>
    <xf numFmtId="10" fontId="1" fillId="0" borderId="237" xfId="0" applyNumberFormat="1" applyFont="1" applyFill="1" applyBorder="1" applyAlignment="1" applyProtection="1">
      <alignment horizontal="right"/>
    </xf>
    <xf numFmtId="10" fontId="1" fillId="0" borderId="238" xfId="0" applyNumberFormat="1" applyFont="1" applyFill="1" applyBorder="1" applyAlignment="1" applyProtection="1">
      <alignment horizontal="right"/>
    </xf>
    <xf numFmtId="10" fontId="1" fillId="0" borderId="239" xfId="0" applyNumberFormat="1" applyFont="1" applyFill="1" applyBorder="1" applyAlignment="1" applyProtection="1">
      <alignment horizontal="right"/>
    </xf>
    <xf numFmtId="10" fontId="1" fillId="0" borderId="240" xfId="0" applyNumberFormat="1" applyFont="1" applyFill="1" applyBorder="1" applyAlignment="1" applyProtection="1">
      <alignment horizontal="right"/>
    </xf>
    <xf numFmtId="10" fontId="1" fillId="0" borderId="241" xfId="0" applyNumberFormat="1" applyFont="1" applyFill="1" applyBorder="1" applyAlignment="1" applyProtection="1">
      <alignment horizontal="right"/>
    </xf>
    <xf numFmtId="3" fontId="1" fillId="0" borderId="182" xfId="0" applyNumberFormat="1" applyFont="1" applyFill="1" applyBorder="1" applyAlignment="1" applyProtection="1">
      <alignment horizontal="right"/>
    </xf>
    <xf numFmtId="3" fontId="1" fillId="0" borderId="194" xfId="0" applyNumberFormat="1" applyFont="1" applyFill="1" applyBorder="1" applyAlignment="1" applyProtection="1">
      <alignment horizontal="right"/>
    </xf>
    <xf numFmtId="3" fontId="1" fillId="0" borderId="147" xfId="0" applyNumberFormat="1" applyFont="1" applyFill="1" applyBorder="1" applyAlignment="1" applyProtection="1">
      <alignment horizontal="right"/>
    </xf>
    <xf numFmtId="3" fontId="1" fillId="0" borderId="196" xfId="0" applyNumberFormat="1" applyFont="1" applyFill="1" applyBorder="1" applyAlignment="1" applyProtection="1">
      <alignment horizontal="right"/>
    </xf>
    <xf numFmtId="3" fontId="1" fillId="0" borderId="187" xfId="0" applyNumberFormat="1" applyFont="1" applyFill="1" applyBorder="1" applyAlignment="1" applyProtection="1">
      <alignment horizontal="right"/>
    </xf>
    <xf numFmtId="3" fontId="1" fillId="0" borderId="198" xfId="0" applyNumberFormat="1" applyFont="1" applyFill="1" applyBorder="1" applyAlignment="1" applyProtection="1">
      <alignment horizontal="right"/>
    </xf>
    <xf numFmtId="0" fontId="21" fillId="4" borderId="29" xfId="0" applyFont="1" applyFill="1" applyBorder="1" applyAlignment="1" applyProtection="1">
      <alignment horizontal="center"/>
    </xf>
    <xf numFmtId="0" fontId="15" fillId="0" borderId="11" xfId="0" applyFont="1" applyBorder="1" applyAlignment="1" applyProtection="1">
      <alignment horizontal="center"/>
    </xf>
    <xf numFmtId="0" fontId="15" fillId="0" borderId="23" xfId="0" applyFont="1" applyBorder="1" applyAlignment="1" applyProtection="1">
      <alignment horizontal="center"/>
    </xf>
    <xf numFmtId="15" fontId="7" fillId="0" borderId="0" xfId="0" applyNumberFormat="1" applyFont="1" applyFill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0" fontId="34" fillId="0" borderId="175" xfId="0" applyFont="1" applyFill="1" applyBorder="1" applyAlignment="1" applyProtection="1">
      <alignment vertical="center" wrapText="1"/>
    </xf>
    <xf numFmtId="0" fontId="35" fillId="0" borderId="246" xfId="0" applyFont="1" applyFill="1" applyBorder="1" applyAlignment="1" applyProtection="1">
      <alignment vertical="center" wrapText="1"/>
    </xf>
    <xf numFmtId="0" fontId="13" fillId="0" borderId="251" xfId="0" applyFont="1" applyBorder="1"/>
    <xf numFmtId="0" fontId="13" fillId="0" borderId="247" xfId="0" applyFont="1" applyBorder="1"/>
    <xf numFmtId="0" fontId="16" fillId="0" borderId="255" xfId="0" applyFont="1" applyBorder="1" applyAlignment="1">
      <alignment horizontal="center" vertical="center"/>
    </xf>
    <xf numFmtId="0" fontId="13" fillId="0" borderId="194" xfId="0" applyFont="1" applyBorder="1"/>
    <xf numFmtId="0" fontId="13" fillId="0" borderId="196" xfId="0" applyFont="1" applyBorder="1"/>
    <xf numFmtId="10" fontId="13" fillId="0" borderId="198" xfId="0" applyNumberFormat="1" applyFont="1" applyBorder="1"/>
    <xf numFmtId="0" fontId="15" fillId="0" borderId="61" xfId="0" quotePrefix="1" applyFont="1" applyBorder="1" applyAlignment="1" applyProtection="1">
      <alignment horizontal="center"/>
    </xf>
    <xf numFmtId="10" fontId="7" fillId="4" borderId="28" xfId="0" applyNumberFormat="1" applyFont="1" applyFill="1" applyBorder="1" applyAlignment="1" applyProtection="1">
      <alignment horizontal="right"/>
    </xf>
    <xf numFmtId="10" fontId="7" fillId="0" borderId="11" xfId="0" applyNumberFormat="1" applyFont="1" applyBorder="1" applyProtection="1"/>
    <xf numFmtId="10" fontId="7" fillId="0" borderId="62" xfId="0" applyNumberFormat="1" applyFont="1" applyFill="1" applyBorder="1" applyAlignment="1" applyProtection="1">
      <alignment horizontal="right"/>
    </xf>
    <xf numFmtId="10" fontId="7" fillId="4" borderId="62" xfId="0" applyNumberFormat="1" applyFont="1" applyFill="1" applyBorder="1" applyAlignment="1" applyProtection="1">
      <alignment horizontal="right"/>
    </xf>
    <xf numFmtId="10" fontId="7" fillId="4" borderId="82" xfId="0" applyNumberFormat="1" applyFont="1" applyFill="1" applyBorder="1" applyProtection="1"/>
    <xf numFmtId="10" fontId="7" fillId="0" borderId="23" xfId="0" applyNumberFormat="1" applyFont="1" applyBorder="1" applyProtection="1"/>
    <xf numFmtId="10" fontId="7" fillId="0" borderId="11" xfId="0" applyNumberFormat="1" applyFont="1" applyFill="1" applyBorder="1" applyProtection="1"/>
    <xf numFmtId="10" fontId="7" fillId="0" borderId="13" xfId="0" applyNumberFormat="1" applyFont="1" applyBorder="1" applyProtection="1"/>
    <xf numFmtId="10" fontId="7" fillId="0" borderId="13" xfId="0" applyNumberFormat="1" applyFont="1" applyFill="1" applyBorder="1" applyProtection="1"/>
    <xf numFmtId="10" fontId="57" fillId="4" borderId="13" xfId="0" applyNumberFormat="1" applyFont="1" applyFill="1" applyBorder="1" applyProtection="1"/>
    <xf numFmtId="10" fontId="7" fillId="4" borderId="13" xfId="0" applyNumberFormat="1" applyFont="1" applyFill="1" applyBorder="1" applyProtection="1"/>
    <xf numFmtId="0" fontId="0" fillId="0" borderId="0" xfId="0" applyFill="1" applyAlignment="1" applyProtection="1">
      <alignment horizontal="right"/>
    </xf>
    <xf numFmtId="0" fontId="16" fillId="0" borderId="0" xfId="0" applyFont="1" applyFill="1" applyAlignment="1" applyProtection="1">
      <alignment horizontal="right"/>
    </xf>
    <xf numFmtId="0" fontId="58" fillId="0" borderId="64" xfId="0" applyFont="1" applyFill="1" applyBorder="1" applyAlignment="1" applyProtection="1">
      <alignment horizontal="left"/>
    </xf>
    <xf numFmtId="37" fontId="7" fillId="0" borderId="19" xfId="0" applyNumberFormat="1" applyFont="1" applyFill="1" applyBorder="1" applyProtection="1"/>
    <xf numFmtId="37" fontId="7" fillId="0" borderId="1" xfId="0" applyNumberFormat="1" applyFont="1" applyFill="1" applyBorder="1" applyProtection="1"/>
    <xf numFmtId="3" fontId="7" fillId="0" borderId="27" xfId="0" applyNumberFormat="1" applyFont="1" applyBorder="1" applyProtection="1"/>
    <xf numFmtId="3" fontId="7" fillId="0" borderId="72" xfId="0" applyNumberFormat="1" applyFont="1" applyFill="1" applyBorder="1" applyProtection="1"/>
    <xf numFmtId="3" fontId="7" fillId="4" borderId="27" xfId="0" applyNumberFormat="1" applyFont="1" applyFill="1" applyBorder="1" applyAlignment="1" applyProtection="1">
      <alignment horizontal="right"/>
    </xf>
    <xf numFmtId="3" fontId="7" fillId="0" borderId="12" xfId="0" applyNumberFormat="1" applyFont="1" applyBorder="1" applyProtection="1"/>
    <xf numFmtId="3" fontId="15" fillId="0" borderId="12" xfId="0" applyNumberFormat="1" applyFont="1" applyBorder="1" applyProtection="1"/>
    <xf numFmtId="3" fontId="7" fillId="0" borderId="33" xfId="0" applyNumberFormat="1" applyFont="1" applyBorder="1" applyProtection="1"/>
    <xf numFmtId="3" fontId="7" fillId="0" borderId="72" xfId="0" applyNumberFormat="1" applyFont="1" applyFill="1" applyBorder="1" applyAlignment="1" applyProtection="1">
      <alignment horizontal="right"/>
    </xf>
    <xf numFmtId="3" fontId="7" fillId="4" borderId="72" xfId="0" applyNumberFormat="1" applyFont="1" applyFill="1" applyBorder="1" applyAlignment="1" applyProtection="1">
      <alignment horizontal="right"/>
    </xf>
    <xf numFmtId="3" fontId="7" fillId="4" borderId="64" xfId="0" applyNumberFormat="1" applyFont="1" applyFill="1" applyBorder="1" applyAlignment="1" applyProtection="1">
      <alignment horizontal="right"/>
    </xf>
    <xf numFmtId="3" fontId="7" fillId="4" borderId="97" xfId="0" applyNumberFormat="1" applyFont="1" applyFill="1" applyBorder="1" applyProtection="1"/>
    <xf numFmtId="3" fontId="7" fillId="0" borderId="32" xfId="0" applyNumberFormat="1" applyFont="1" applyFill="1" applyBorder="1" applyProtection="1"/>
    <xf numFmtId="3" fontId="15" fillId="0" borderId="32" xfId="0" applyNumberFormat="1" applyFont="1" applyFill="1" applyBorder="1" applyProtection="1"/>
    <xf numFmtId="3" fontId="7" fillId="0" borderId="32" xfId="0" applyNumberFormat="1" applyFont="1" applyBorder="1" applyProtection="1"/>
    <xf numFmtId="3" fontId="7" fillId="0" borderId="0" xfId="0" applyNumberFormat="1" applyFont="1" applyBorder="1" applyProtection="1"/>
    <xf numFmtId="3" fontId="7" fillId="0" borderId="12" xfId="0" applyNumberFormat="1" applyFont="1" applyFill="1" applyBorder="1" applyProtection="1"/>
    <xf numFmtId="3" fontId="15" fillId="0" borderId="12" xfId="0" applyNumberFormat="1" applyFont="1" applyFill="1" applyBorder="1" applyProtection="1"/>
    <xf numFmtId="3" fontId="7" fillId="0" borderId="33" xfId="0" applyNumberFormat="1" applyFont="1" applyFill="1" applyBorder="1" applyProtection="1"/>
    <xf numFmtId="3" fontId="7" fillId="0" borderId="61" xfId="0" applyNumberFormat="1" applyFont="1" applyFill="1" applyBorder="1" applyProtection="1"/>
    <xf numFmtId="3" fontId="7" fillId="4" borderId="61" xfId="0" applyNumberFormat="1" applyFont="1" applyFill="1" applyBorder="1" applyProtection="1"/>
    <xf numFmtId="3" fontId="57" fillId="4" borderId="6" xfId="0" applyNumberFormat="1" applyFont="1" applyFill="1" applyBorder="1" applyProtection="1"/>
    <xf numFmtId="3" fontId="7" fillId="0" borderId="28" xfId="0" applyNumberFormat="1" applyFont="1" applyFill="1" applyBorder="1" applyProtection="1"/>
    <xf numFmtId="3" fontId="7" fillId="4" borderId="28" xfId="0" applyNumberFormat="1" applyFont="1" applyFill="1" applyBorder="1" applyProtection="1"/>
    <xf numFmtId="10" fontId="1" fillId="0" borderId="260" xfId="0" applyNumberFormat="1" applyFont="1" applyFill="1" applyBorder="1" applyAlignment="1" applyProtection="1">
      <alignment horizontal="right"/>
    </xf>
    <xf numFmtId="10" fontId="1" fillId="0" borderId="187" xfId="0" applyNumberFormat="1" applyFont="1" applyFill="1" applyBorder="1" applyAlignment="1" applyProtection="1">
      <alignment horizontal="right"/>
    </xf>
    <xf numFmtId="0" fontId="13" fillId="0" borderId="7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" fontId="7" fillId="0" borderId="93" xfId="0" applyNumberFormat="1" applyFont="1" applyBorder="1" applyAlignment="1" applyProtection="1">
      <alignment horizontal="right" vertical="center" wrapText="1"/>
    </xf>
    <xf numFmtId="3" fontId="7" fillId="0" borderId="92" xfId="0" applyNumberFormat="1" applyFont="1" applyBorder="1" applyAlignment="1" applyProtection="1">
      <alignment horizontal="right" vertical="center" wrapText="1"/>
    </xf>
    <xf numFmtId="10" fontId="7" fillId="0" borderId="224" xfId="0" applyNumberFormat="1" applyFont="1" applyFill="1" applyBorder="1" applyProtection="1"/>
    <xf numFmtId="10" fontId="7" fillId="0" borderId="263" xfId="0" applyNumberFormat="1" applyFont="1" applyFill="1" applyBorder="1" applyProtection="1"/>
    <xf numFmtId="0" fontId="13" fillId="0" borderId="14" xfId="0" applyFont="1" applyBorder="1" applyAlignment="1">
      <alignment horizontal="center" vertical="center"/>
    </xf>
    <xf numFmtId="3" fontId="7" fillId="0" borderId="231" xfId="0" applyNumberFormat="1" applyFont="1" applyBorder="1" applyAlignment="1" applyProtection="1">
      <alignment horizontal="right" vertical="center" wrapText="1"/>
    </xf>
    <xf numFmtId="0" fontId="13" fillId="0" borderId="71" xfId="0" applyFont="1" applyBorder="1" applyAlignment="1">
      <alignment horizontal="center" vertical="center"/>
    </xf>
    <xf numFmtId="0" fontId="15" fillId="0" borderId="11" xfId="0" applyFont="1" applyBorder="1" applyAlignment="1" applyProtection="1">
      <alignment horizontal="center"/>
    </xf>
    <xf numFmtId="0" fontId="15" fillId="0" borderId="23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5" fillId="0" borderId="11" xfId="0" applyFont="1" applyBorder="1" applyAlignment="1" applyProtection="1">
      <alignment horizontal="center"/>
    </xf>
    <xf numFmtId="0" fontId="15" fillId="0" borderId="23" xfId="0" applyFont="1" applyBorder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15" fontId="7" fillId="0" borderId="0" xfId="0" applyNumberFormat="1" applyFont="1" applyFill="1" applyBorder="1" applyAlignment="1" applyProtection="1">
      <alignment horizontal="center"/>
    </xf>
    <xf numFmtId="0" fontId="26" fillId="0" borderId="0" xfId="0" applyFont="1" applyAlignment="1"/>
    <xf numFmtId="0" fontId="5" fillId="0" borderId="23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37" fontId="7" fillId="0" borderId="32" xfId="0" applyNumberFormat="1" applyFont="1" applyBorder="1" applyProtection="1"/>
    <xf numFmtId="37" fontId="7" fillId="0" borderId="61" xfId="0" applyNumberFormat="1" applyFont="1" applyBorder="1" applyProtection="1"/>
    <xf numFmtId="0" fontId="16" fillId="0" borderId="191" xfId="0" applyFont="1" applyBorder="1" applyAlignment="1" applyProtection="1">
      <alignment horizontal="center" vertical="center" wrapText="1"/>
    </xf>
    <xf numFmtId="37" fontId="7" fillId="0" borderId="12" xfId="0" applyNumberFormat="1" applyFont="1" applyBorder="1" applyProtection="1"/>
    <xf numFmtId="37" fontId="7" fillId="0" borderId="97" xfId="0" applyNumberFormat="1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3" fontId="7" fillId="2" borderId="50" xfId="0" applyNumberFormat="1" applyFont="1" applyFill="1" applyBorder="1" applyAlignment="1" applyProtection="1">
      <alignment horizontal="right" vertical="center"/>
    </xf>
    <xf numFmtId="3" fontId="7" fillId="0" borderId="55" xfId="0" applyNumberFormat="1" applyFont="1" applyFill="1" applyBorder="1" applyAlignment="1" applyProtection="1">
      <alignment horizontal="right" vertical="center"/>
    </xf>
    <xf numFmtId="3" fontId="13" fillId="2" borderId="266" xfId="0" applyNumberFormat="1" applyFont="1" applyFill="1" applyBorder="1" applyAlignment="1" applyProtection="1">
      <alignment horizontal="right" vertical="center"/>
    </xf>
    <xf numFmtId="3" fontId="7" fillId="0" borderId="267" xfId="0" applyNumberFormat="1" applyFont="1" applyBorder="1" applyAlignment="1" applyProtection="1">
      <alignment horizontal="right" vertical="center" wrapText="1"/>
    </xf>
    <xf numFmtId="3" fontId="7" fillId="0" borderId="62" xfId="0" applyNumberFormat="1" applyFont="1" applyBorder="1" applyAlignment="1" applyProtection="1">
      <alignment horizontal="right" vertical="center"/>
    </xf>
    <xf numFmtId="3" fontId="7" fillId="2" borderId="27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horizontal="center"/>
    </xf>
    <xf numFmtId="0" fontId="16" fillId="0" borderId="212" xfId="0" applyFont="1" applyBorder="1" applyAlignment="1" applyProtection="1">
      <alignment horizontal="center" vertical="center" wrapText="1"/>
    </xf>
    <xf numFmtId="37" fontId="7" fillId="0" borderId="26" xfId="0" applyNumberFormat="1" applyFont="1" applyBorder="1" applyProtection="1"/>
    <xf numFmtId="37" fontId="7" fillId="0" borderId="264" xfId="0" applyNumberFormat="1" applyFont="1" applyFill="1" applyBorder="1" applyProtection="1"/>
    <xf numFmtId="37" fontId="7" fillId="0" borderId="64" xfId="0" applyNumberFormat="1" applyFont="1" applyFill="1" applyBorder="1" applyProtection="1"/>
    <xf numFmtId="37" fontId="7" fillId="0" borderId="24" xfId="0" applyNumberFormat="1" applyFont="1" applyBorder="1" applyProtection="1"/>
    <xf numFmtId="37" fontId="7" fillId="0" borderId="13" xfId="0" applyNumberFormat="1" applyFont="1" applyBorder="1" applyProtection="1"/>
    <xf numFmtId="37" fontId="7" fillId="0" borderId="11" xfId="0" applyNumberFormat="1" applyFont="1" applyBorder="1" applyProtection="1"/>
    <xf numFmtId="37" fontId="7" fillId="0" borderId="23" xfId="0" applyNumberFormat="1" applyFont="1" applyBorder="1" applyProtection="1"/>
    <xf numFmtId="0" fontId="15" fillId="0" borderId="279" xfId="0" applyFont="1" applyBorder="1" applyAlignment="1" applyProtection="1">
      <alignment horizontal="center"/>
    </xf>
    <xf numFmtId="0" fontId="15" fillId="0" borderId="280" xfId="0" applyFont="1" applyBorder="1" applyAlignment="1" applyProtection="1">
      <alignment horizontal="center"/>
    </xf>
    <xf numFmtId="10" fontId="7" fillId="0" borderId="276" xfId="0" applyNumberFormat="1" applyFont="1" applyBorder="1" applyProtection="1"/>
    <xf numFmtId="10" fontId="7" fillId="0" borderId="281" xfId="0" applyNumberFormat="1" applyFont="1" applyFill="1" applyBorder="1" applyProtection="1"/>
    <xf numFmtId="10" fontId="7" fillId="0" borderId="282" xfId="0" applyNumberFormat="1" applyFont="1" applyFill="1" applyBorder="1" applyProtection="1"/>
    <xf numFmtId="10" fontId="7" fillId="0" borderId="283" xfId="0" applyNumberFormat="1" applyFont="1" applyFill="1" applyBorder="1" applyProtection="1"/>
    <xf numFmtId="10" fontId="7" fillId="0" borderId="279" xfId="0" applyNumberFormat="1" applyFont="1" applyBorder="1" applyProtection="1"/>
    <xf numFmtId="10" fontId="7" fillId="0" borderId="281" xfId="0" applyNumberFormat="1" applyFont="1" applyFill="1" applyBorder="1" applyAlignment="1" applyProtection="1">
      <alignment horizontal="right"/>
    </xf>
    <xf numFmtId="10" fontId="7" fillId="0" borderId="280" xfId="0" applyNumberFormat="1" applyFont="1" applyFill="1" applyBorder="1" applyProtection="1"/>
    <xf numFmtId="10" fontId="7" fillId="0" borderId="279" xfId="0" applyNumberFormat="1" applyFont="1" applyFill="1" applyBorder="1" applyProtection="1"/>
    <xf numFmtId="10" fontId="7" fillId="0" borderId="284" xfId="0" applyNumberFormat="1" applyFont="1" applyFill="1" applyBorder="1" applyProtection="1"/>
    <xf numFmtId="0" fontId="8" fillId="0" borderId="20" xfId="0" quotePrefix="1" applyFont="1" applyBorder="1" applyAlignment="1" applyProtection="1">
      <alignment horizontal="center"/>
    </xf>
    <xf numFmtId="0" fontId="11" fillId="0" borderId="29" xfId="0" applyFont="1" applyBorder="1" applyProtection="1"/>
    <xf numFmtId="0" fontId="29" fillId="0" borderId="93" xfId="0" applyFont="1" applyBorder="1" applyProtection="1"/>
    <xf numFmtId="0" fontId="29" fillId="0" borderId="92" xfId="0" applyFont="1" applyBorder="1" applyProtection="1"/>
    <xf numFmtId="0" fontId="29" fillId="0" borderId="20" xfId="0" applyFont="1" applyBorder="1" applyProtection="1"/>
    <xf numFmtId="0" fontId="9" fillId="0" borderId="231" xfId="0" applyFont="1" applyBorder="1" applyProtection="1"/>
    <xf numFmtId="0" fontId="59" fillId="0" borderId="231" xfId="0" applyFont="1" applyBorder="1" applyProtection="1"/>
    <xf numFmtId="0" fontId="11" fillId="0" borderId="285" xfId="0" applyFont="1" applyBorder="1" applyProtection="1"/>
    <xf numFmtId="0" fontId="1" fillId="0" borderId="92" xfId="0" applyFont="1" applyBorder="1" applyProtection="1"/>
    <xf numFmtId="0" fontId="9" fillId="0" borderId="92" xfId="0" applyFont="1" applyBorder="1" applyProtection="1"/>
    <xf numFmtId="0" fontId="15" fillId="0" borderId="29" xfId="0" applyFont="1" applyBorder="1" applyProtection="1"/>
    <xf numFmtId="3" fontId="9" fillId="0" borderId="28" xfId="0" applyNumberFormat="1" applyFont="1" applyBorder="1" applyAlignment="1" applyProtection="1">
      <alignment horizontal="right"/>
    </xf>
    <xf numFmtId="3" fontId="9" fillId="0" borderId="81" xfId="0" applyNumberFormat="1" applyFont="1" applyBorder="1" applyAlignment="1" applyProtection="1">
      <alignment horizontal="right"/>
    </xf>
    <xf numFmtId="3" fontId="9" fillId="0" borderId="63" xfId="0" applyNumberFormat="1" applyFont="1" applyBorder="1" applyAlignment="1" applyProtection="1">
      <alignment horizontal="right"/>
    </xf>
    <xf numFmtId="3" fontId="9" fillId="0" borderId="13" xfId="0" applyNumberFormat="1" applyFont="1" applyBorder="1" applyAlignment="1" applyProtection="1">
      <alignment horizontal="right"/>
    </xf>
    <xf numFmtId="3" fontId="9" fillId="0" borderId="23" xfId="0" applyNumberFormat="1" applyFont="1" applyBorder="1" applyAlignment="1" applyProtection="1">
      <alignment horizontal="right"/>
    </xf>
    <xf numFmtId="3" fontId="9" fillId="0" borderId="62" xfId="0" applyNumberFormat="1" applyFont="1" applyBorder="1" applyAlignment="1" applyProtection="1">
      <alignment horizontal="right"/>
    </xf>
    <xf numFmtId="3" fontId="9" fillId="0" borderId="82" xfId="0" applyNumberFormat="1" applyFont="1" applyBorder="1" applyAlignment="1" applyProtection="1">
      <alignment horizontal="right"/>
    </xf>
    <xf numFmtId="3" fontId="9" fillId="0" borderId="11" xfId="0" applyNumberFormat="1" applyFont="1" applyBorder="1" applyAlignment="1" applyProtection="1">
      <alignment horizontal="right"/>
    </xf>
    <xf numFmtId="10" fontId="1" fillId="0" borderId="286" xfId="0" applyNumberFormat="1" applyFont="1" applyFill="1" applyBorder="1" applyAlignment="1" applyProtection="1">
      <alignment horizontal="right"/>
    </xf>
    <xf numFmtId="10" fontId="1" fillId="0" borderId="198" xfId="0" applyNumberFormat="1" applyFont="1" applyFill="1" applyBorder="1" applyAlignment="1" applyProtection="1">
      <alignment horizontal="right"/>
    </xf>
    <xf numFmtId="10" fontId="1" fillId="0" borderId="225" xfId="0" applyNumberFormat="1" applyFont="1" applyFill="1" applyBorder="1" applyAlignment="1" applyProtection="1">
      <alignment horizontal="right"/>
    </xf>
    <xf numFmtId="0" fontId="13" fillId="5" borderId="30" xfId="0" applyFont="1" applyFill="1" applyBorder="1" applyProtection="1"/>
    <xf numFmtId="0" fontId="13" fillId="5" borderId="26" xfId="0" applyFont="1" applyFill="1" applyBorder="1" applyProtection="1"/>
    <xf numFmtId="0" fontId="21" fillId="5" borderId="26" xfId="0" applyFont="1" applyFill="1" applyBorder="1" applyProtection="1"/>
    <xf numFmtId="0" fontId="15" fillId="5" borderId="29" xfId="0" applyFont="1" applyFill="1" applyBorder="1" applyAlignment="1" applyProtection="1">
      <alignment horizontal="center"/>
    </xf>
    <xf numFmtId="0" fontId="13" fillId="5" borderId="11" xfId="0" applyFont="1" applyFill="1" applyBorder="1" applyProtection="1"/>
    <xf numFmtId="0" fontId="15" fillId="5" borderId="13" xfId="0" applyFont="1" applyFill="1" applyBorder="1" applyAlignment="1" applyProtection="1">
      <alignment horizontal="center"/>
    </xf>
    <xf numFmtId="0" fontId="15" fillId="5" borderId="23" xfId="0" applyFont="1" applyFill="1" applyBorder="1" applyAlignment="1" applyProtection="1">
      <alignment horizontal="center"/>
    </xf>
    <xf numFmtId="37" fontId="7" fillId="6" borderId="52" xfId="0" applyNumberFormat="1" applyFont="1" applyFill="1" applyBorder="1" applyProtection="1">
      <protection locked="0"/>
    </xf>
    <xf numFmtId="37" fontId="7" fillId="6" borderId="40" xfId="0" applyNumberFormat="1" applyFont="1" applyFill="1" applyBorder="1" applyProtection="1">
      <protection locked="0"/>
    </xf>
    <xf numFmtId="37" fontId="7" fillId="6" borderId="41" xfId="0" applyNumberFormat="1" applyFont="1" applyFill="1" applyBorder="1" applyProtection="1">
      <protection locked="0"/>
    </xf>
    <xf numFmtId="37" fontId="7" fillId="6" borderId="27" xfId="0" applyNumberFormat="1" applyFont="1" applyFill="1" applyBorder="1" applyProtection="1">
      <protection locked="0"/>
    </xf>
    <xf numFmtId="37" fontId="7" fillId="6" borderId="56" xfId="0" applyNumberFormat="1" applyFont="1" applyFill="1" applyBorder="1" applyProtection="1">
      <protection locked="0"/>
    </xf>
    <xf numFmtId="37" fontId="7" fillId="6" borderId="53" xfId="0" applyNumberFormat="1" applyFont="1" applyFill="1" applyBorder="1" applyProtection="1">
      <protection locked="0"/>
    </xf>
    <xf numFmtId="37" fontId="7" fillId="6" borderId="72" xfId="0" applyNumberFormat="1" applyFont="1" applyFill="1" applyBorder="1" applyProtection="1">
      <protection locked="0"/>
    </xf>
    <xf numFmtId="37" fontId="7" fillId="6" borderId="38" xfId="0" applyNumberFormat="1" applyFont="1" applyFill="1" applyBorder="1" applyProtection="1">
      <protection locked="0"/>
    </xf>
    <xf numFmtId="37" fontId="7" fillId="6" borderId="6" xfId="0" applyNumberFormat="1" applyFont="1" applyFill="1" applyBorder="1" applyProtection="1">
      <protection locked="0"/>
    </xf>
    <xf numFmtId="37" fontId="7" fillId="6" borderId="50" xfId="0" applyNumberFormat="1" applyFont="1" applyFill="1" applyBorder="1" applyProtection="1">
      <protection locked="0"/>
    </xf>
    <xf numFmtId="37" fontId="7" fillId="6" borderId="46" xfId="0" applyNumberFormat="1" applyFont="1" applyFill="1" applyBorder="1" applyProtection="1">
      <protection locked="0"/>
    </xf>
    <xf numFmtId="37" fontId="7" fillId="6" borderId="49" xfId="0" applyNumberFormat="1" applyFont="1" applyFill="1" applyBorder="1" applyProtection="1">
      <protection locked="0"/>
    </xf>
    <xf numFmtId="37" fontId="7" fillId="6" borderId="48" xfId="0" applyNumberFormat="1" applyFont="1" applyFill="1" applyBorder="1" applyProtection="1">
      <protection locked="0"/>
    </xf>
    <xf numFmtId="37" fontId="7" fillId="6" borderId="44" xfId="0" applyNumberFormat="1" applyFont="1" applyFill="1" applyBorder="1" applyProtection="1">
      <protection locked="0"/>
    </xf>
    <xf numFmtId="37" fontId="7" fillId="6" borderId="61" xfId="0" applyNumberFormat="1" applyFont="1" applyFill="1" applyBorder="1" applyProtection="1">
      <protection locked="0"/>
    </xf>
    <xf numFmtId="3" fontId="7" fillId="6" borderId="147" xfId="0" applyNumberFormat="1" applyFont="1" applyFill="1" applyBorder="1" applyProtection="1">
      <protection locked="0"/>
    </xf>
    <xf numFmtId="3" fontId="7" fillId="6" borderId="184" xfId="0" applyNumberFormat="1" applyFont="1" applyFill="1" applyBorder="1" applyProtection="1">
      <protection locked="0"/>
    </xf>
    <xf numFmtId="3" fontId="7" fillId="6" borderId="187" xfId="0" applyNumberFormat="1" applyFont="1" applyFill="1" applyBorder="1" applyProtection="1"/>
    <xf numFmtId="3" fontId="7" fillId="6" borderId="182" xfId="0" applyNumberFormat="1" applyFont="1" applyFill="1" applyBorder="1" applyProtection="1">
      <protection locked="0"/>
    </xf>
    <xf numFmtId="3" fontId="7" fillId="6" borderId="194" xfId="0" applyNumberFormat="1" applyFont="1" applyFill="1" applyBorder="1" applyProtection="1">
      <protection locked="0"/>
    </xf>
    <xf numFmtId="3" fontId="7" fillId="6" borderId="196" xfId="0" applyNumberFormat="1" applyFont="1" applyFill="1" applyBorder="1" applyProtection="1">
      <protection locked="0"/>
    </xf>
    <xf numFmtId="3" fontId="7" fillId="6" borderId="197" xfId="0" applyNumberFormat="1" applyFont="1" applyFill="1" applyBorder="1" applyProtection="1">
      <protection locked="0"/>
    </xf>
    <xf numFmtId="3" fontId="15" fillId="6" borderId="187" xfId="0" applyNumberFormat="1" applyFont="1" applyFill="1" applyBorder="1" applyProtection="1"/>
    <xf numFmtId="3" fontId="15" fillId="6" borderId="198" xfId="0" applyNumberFormat="1" applyFont="1" applyFill="1" applyBorder="1" applyProtection="1"/>
    <xf numFmtId="0" fontId="34" fillId="6" borderId="183" xfId="0" applyFont="1" applyFill="1" applyBorder="1" applyAlignment="1" applyProtection="1">
      <alignment vertical="center" wrapText="1"/>
      <protection locked="0"/>
    </xf>
    <xf numFmtId="0" fontId="16" fillId="6" borderId="64" xfId="0" applyFont="1" applyFill="1" applyBorder="1" applyAlignment="1" applyProtection="1">
      <alignment horizontal="left"/>
      <protection locked="0"/>
    </xf>
    <xf numFmtId="0" fontId="16" fillId="6" borderId="0" xfId="0" applyFont="1" applyFill="1" applyBorder="1" applyAlignment="1" applyProtection="1">
      <alignment horizontal="left"/>
      <protection locked="0"/>
    </xf>
    <xf numFmtId="171" fontId="7" fillId="6" borderId="147" xfId="0" applyNumberFormat="1" applyFont="1" applyFill="1" applyBorder="1" applyProtection="1">
      <protection locked="0"/>
    </xf>
    <xf numFmtId="10" fontId="7" fillId="6" borderId="198" xfId="0" applyNumberFormat="1" applyFont="1" applyFill="1" applyBorder="1" applyProtection="1"/>
    <xf numFmtId="171" fontId="7" fillId="6" borderId="225" xfId="0" applyNumberFormat="1" applyFont="1" applyFill="1" applyBorder="1" applyProtection="1">
      <protection locked="0"/>
    </xf>
    <xf numFmtId="10" fontId="7" fillId="6" borderId="228" xfId="0" applyNumberFormat="1" applyFont="1" applyFill="1" applyBorder="1" applyProtection="1"/>
    <xf numFmtId="37" fontId="7" fillId="5" borderId="53" xfId="0" applyNumberFormat="1" applyFont="1" applyFill="1" applyBorder="1" applyProtection="1"/>
    <xf numFmtId="37" fontId="57" fillId="5" borderId="53" xfId="0" applyNumberFormat="1" applyFont="1" applyFill="1" applyBorder="1" applyProtection="1"/>
    <xf numFmtId="37" fontId="57" fillId="5" borderId="38" xfId="0" applyNumberFormat="1" applyFont="1" applyFill="1" applyBorder="1" applyProtection="1"/>
    <xf numFmtId="37" fontId="7" fillId="5" borderId="50" xfId="0" applyNumberFormat="1" applyFont="1" applyFill="1" applyBorder="1" applyProtection="1"/>
    <xf numFmtId="37" fontId="7" fillId="5" borderId="46" xfId="0" applyNumberFormat="1" applyFont="1" applyFill="1" applyBorder="1" applyProtection="1"/>
    <xf numFmtId="37" fontId="7" fillId="5" borderId="49" xfId="0" applyNumberFormat="1" applyFont="1" applyFill="1" applyBorder="1" applyProtection="1"/>
    <xf numFmtId="0" fontId="15" fillId="5" borderId="20" xfId="0" applyFont="1" applyFill="1" applyBorder="1" applyProtection="1"/>
    <xf numFmtId="37" fontId="7" fillId="5" borderId="40" xfId="0" applyNumberFormat="1" applyFont="1" applyFill="1" applyBorder="1" applyProtection="1"/>
    <xf numFmtId="37" fontId="7" fillId="5" borderId="48" xfId="0" applyNumberFormat="1" applyFont="1" applyFill="1" applyBorder="1" applyProtection="1"/>
    <xf numFmtId="37" fontId="7" fillId="5" borderId="44" xfId="0" applyNumberFormat="1" applyFont="1" applyFill="1" applyBorder="1" applyProtection="1"/>
    <xf numFmtId="9" fontId="15" fillId="5" borderId="27" xfId="3" applyFont="1" applyFill="1" applyBorder="1" applyAlignment="1" applyProtection="1">
      <alignment horizontal="center"/>
    </xf>
    <xf numFmtId="9" fontId="15" fillId="5" borderId="28" xfId="3" applyFont="1" applyFill="1" applyBorder="1" applyAlignment="1" applyProtection="1">
      <alignment horizontal="center"/>
    </xf>
    <xf numFmtId="0" fontId="16" fillId="5" borderId="169" xfId="0" applyFont="1" applyFill="1" applyBorder="1" applyAlignment="1" applyProtection="1">
      <alignment horizontal="center"/>
    </xf>
    <xf numFmtId="0" fontId="16" fillId="5" borderId="170" xfId="0" applyFont="1" applyFill="1" applyBorder="1" applyAlignment="1" applyProtection="1">
      <alignment horizontal="center"/>
    </xf>
    <xf numFmtId="0" fontId="16" fillId="5" borderId="190" xfId="0" applyFont="1" applyFill="1" applyBorder="1" applyAlignment="1" applyProtection="1">
      <alignment horizontal="center"/>
    </xf>
    <xf numFmtId="0" fontId="16" fillId="5" borderId="205" xfId="0" applyFont="1" applyFill="1" applyBorder="1" applyAlignment="1" applyProtection="1">
      <alignment horizontal="center"/>
    </xf>
    <xf numFmtId="0" fontId="16" fillId="5" borderId="171" xfId="0" applyFont="1" applyFill="1" applyBorder="1" applyAlignment="1" applyProtection="1">
      <alignment horizontal="center"/>
    </xf>
    <xf numFmtId="0" fontId="13" fillId="5" borderId="121" xfId="0" quotePrefix="1" applyFont="1" applyFill="1" applyBorder="1" applyAlignment="1" applyProtection="1">
      <protection locked="0"/>
    </xf>
    <xf numFmtId="164" fontId="16" fillId="5" borderId="121" xfId="0" applyNumberFormat="1" applyFont="1" applyFill="1" applyBorder="1" applyAlignment="1" applyProtection="1">
      <alignment horizontal="left"/>
      <protection locked="0"/>
    </xf>
    <xf numFmtId="0" fontId="52" fillId="5" borderId="0" xfId="0" applyFont="1" applyFill="1" applyBorder="1" applyAlignment="1" applyProtection="1">
      <alignment horizontal="left" vertical="center" wrapText="1"/>
    </xf>
    <xf numFmtId="0" fontId="51" fillId="5" borderId="0" xfId="0" applyFont="1" applyFill="1" applyBorder="1" applyAlignment="1" applyProtection="1">
      <alignment horizontal="left" vertical="center" wrapText="1"/>
    </xf>
    <xf numFmtId="0" fontId="16" fillId="5" borderId="244" xfId="0" applyFont="1" applyFill="1" applyBorder="1" applyAlignment="1" applyProtection="1">
      <alignment horizontal="center"/>
    </xf>
    <xf numFmtId="0" fontId="16" fillId="5" borderId="245" xfId="0" applyFont="1" applyFill="1" applyBorder="1" applyAlignment="1" applyProtection="1">
      <alignment horizontal="center"/>
    </xf>
    <xf numFmtId="0" fontId="16" fillId="5" borderId="216" xfId="0" applyFont="1" applyFill="1" applyBorder="1" applyAlignment="1" applyProtection="1">
      <alignment horizontal="center"/>
    </xf>
    <xf numFmtId="0" fontId="16" fillId="5" borderId="218" xfId="0" applyFont="1" applyFill="1" applyBorder="1" applyAlignment="1" applyProtection="1">
      <alignment horizontal="center"/>
    </xf>
    <xf numFmtId="0" fontId="16" fillId="5" borderId="219" xfId="0" applyFont="1" applyFill="1" applyBorder="1" applyAlignment="1" applyProtection="1">
      <alignment horizontal="center"/>
    </xf>
    <xf numFmtId="10" fontId="7" fillId="5" borderId="182" xfId="0" applyNumberFormat="1" applyFont="1" applyFill="1" applyBorder="1" applyProtection="1"/>
    <xf numFmtId="10" fontId="7" fillId="5" borderId="147" xfId="0" applyNumberFormat="1" applyFont="1" applyFill="1" applyBorder="1" applyProtection="1"/>
    <xf numFmtId="10" fontId="7" fillId="5" borderId="187" xfId="0" applyNumberFormat="1" applyFont="1" applyFill="1" applyBorder="1" applyProtection="1"/>
    <xf numFmtId="171" fontId="7" fillId="5" borderId="147" xfId="0" applyNumberFormat="1" applyFont="1" applyFill="1" applyBorder="1" applyProtection="1"/>
    <xf numFmtId="10" fontId="7" fillId="5" borderId="198" xfId="0" applyNumberFormat="1" applyFont="1" applyFill="1" applyBorder="1" applyProtection="1"/>
    <xf numFmtId="10" fontId="7" fillId="5" borderId="232" xfId="0" applyNumberFormat="1" applyFont="1" applyFill="1" applyBorder="1" applyProtection="1"/>
    <xf numFmtId="10" fontId="7" fillId="5" borderId="223" xfId="0" applyNumberFormat="1" applyFont="1" applyFill="1" applyBorder="1" applyProtection="1"/>
    <xf numFmtId="10" fontId="7" fillId="5" borderId="226" xfId="0" applyNumberFormat="1" applyFont="1" applyFill="1" applyBorder="1" applyProtection="1"/>
    <xf numFmtId="10" fontId="7" fillId="5" borderId="227" xfId="0" applyNumberFormat="1" applyFont="1" applyFill="1" applyBorder="1" applyProtection="1"/>
    <xf numFmtId="171" fontId="7" fillId="5" borderId="272" xfId="0" applyNumberFormat="1" applyFont="1" applyFill="1" applyBorder="1" applyProtection="1"/>
    <xf numFmtId="10" fontId="7" fillId="5" borderId="273" xfId="0" applyNumberFormat="1" applyFont="1" applyFill="1" applyBorder="1" applyProtection="1"/>
    <xf numFmtId="0" fontId="16" fillId="5" borderId="192" xfId="0" applyFont="1" applyFill="1" applyBorder="1" applyAlignment="1" applyProtection="1">
      <alignment horizontal="center"/>
    </xf>
    <xf numFmtId="10" fontId="7" fillId="5" borderId="196" xfId="0" applyNumberFormat="1" applyFont="1" applyFill="1" applyBorder="1" applyProtection="1"/>
    <xf numFmtId="10" fontId="7" fillId="5" borderId="262" xfId="0" applyNumberFormat="1" applyFont="1" applyFill="1" applyBorder="1" applyProtection="1"/>
    <xf numFmtId="10" fontId="7" fillId="5" borderId="225" xfId="0" applyNumberFormat="1" applyFont="1" applyFill="1" applyBorder="1" applyProtection="1"/>
    <xf numFmtId="0" fontId="15" fillId="5" borderId="0" xfId="0" applyFont="1" applyFill="1" applyBorder="1" applyAlignment="1" applyProtection="1">
      <alignment horizontal="center" vertical="center" wrapText="1"/>
    </xf>
    <xf numFmtId="9" fontId="15" fillId="6" borderId="0" xfId="3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9" fontId="15" fillId="0" borderId="0" xfId="3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16" fillId="6" borderId="64" xfId="0" applyFont="1" applyFill="1" applyBorder="1" applyAlignment="1" applyProtection="1">
      <alignment horizontal="left"/>
    </xf>
    <xf numFmtId="37" fontId="13" fillId="6" borderId="6" xfId="0" applyNumberFormat="1" applyFont="1" applyFill="1" applyBorder="1" applyProtection="1"/>
    <xf numFmtId="3" fontId="12" fillId="6" borderId="36" xfId="0" applyNumberFormat="1" applyFont="1" applyFill="1" applyBorder="1" applyProtection="1">
      <protection locked="0"/>
    </xf>
    <xf numFmtId="0" fontId="12" fillId="6" borderId="36" xfId="0" applyFont="1" applyFill="1" applyBorder="1" applyAlignment="1" applyProtection="1">
      <alignment horizontal="left"/>
      <protection locked="0"/>
    </xf>
    <xf numFmtId="0" fontId="12" fillId="6" borderId="66" xfId="0" applyFont="1" applyFill="1" applyBorder="1" applyAlignment="1" applyProtection="1">
      <alignment horizontal="left"/>
      <protection locked="0"/>
    </xf>
    <xf numFmtId="0" fontId="12" fillId="6" borderId="67" xfId="0" applyFont="1" applyFill="1" applyBorder="1" applyAlignment="1" applyProtection="1">
      <alignment horizontal="left"/>
      <protection locked="0"/>
    </xf>
    <xf numFmtId="0" fontId="35" fillId="5" borderId="102" xfId="0" applyFont="1" applyFill="1" applyBorder="1" applyProtection="1"/>
    <xf numFmtId="0" fontId="35" fillId="5" borderId="68" xfId="0" applyFont="1" applyFill="1" applyBorder="1" applyProtection="1"/>
    <xf numFmtId="0" fontId="35" fillId="5" borderId="106" xfId="0" applyFont="1" applyFill="1" applyBorder="1" applyProtection="1"/>
    <xf numFmtId="0" fontId="35" fillId="5" borderId="0" xfId="0" applyFont="1" applyFill="1" applyBorder="1" applyProtection="1"/>
    <xf numFmtId="0" fontId="34" fillId="5" borderId="104" xfId="0" applyFont="1" applyFill="1" applyBorder="1" applyAlignment="1" applyProtection="1"/>
    <xf numFmtId="0" fontId="34" fillId="5" borderId="65" xfId="0" applyFont="1" applyFill="1" applyBorder="1" applyAlignment="1" applyProtection="1"/>
    <xf numFmtId="165" fontId="35" fillId="5" borderId="68" xfId="0" applyNumberFormat="1" applyFont="1" applyFill="1" applyBorder="1" applyAlignment="1" applyProtection="1">
      <alignment vertical="center"/>
    </xf>
    <xf numFmtId="0" fontId="35" fillId="5" borderId="103" xfId="0" applyFont="1" applyFill="1" applyBorder="1" applyProtection="1"/>
    <xf numFmtId="165" fontId="35" fillId="5" borderId="0" xfId="0" applyNumberFormat="1" applyFont="1" applyFill="1" applyBorder="1" applyAlignment="1" applyProtection="1">
      <alignment vertical="center"/>
    </xf>
    <xf numFmtId="0" fontId="35" fillId="5" borderId="107" xfId="0" applyFont="1" applyFill="1" applyBorder="1" applyProtection="1"/>
    <xf numFmtId="0" fontId="34" fillId="5" borderId="105" xfId="0" applyFont="1" applyFill="1" applyBorder="1" applyAlignment="1" applyProtection="1"/>
    <xf numFmtId="0" fontId="40" fillId="5" borderId="128" xfId="0" applyFont="1" applyFill="1" applyBorder="1" applyAlignment="1" applyProtection="1">
      <alignment horizontal="center" wrapText="1" shrinkToFit="1"/>
    </xf>
    <xf numFmtId="0" fontId="40" fillId="5" borderId="132" xfId="0" applyFont="1" applyFill="1" applyBorder="1" applyAlignment="1" applyProtection="1">
      <alignment horizontal="center" wrapText="1" shrinkToFit="1"/>
    </xf>
    <xf numFmtId="0" fontId="40" fillId="5" borderId="67" xfId="0" applyFont="1" applyFill="1" applyBorder="1" applyAlignment="1" applyProtection="1">
      <alignment horizontal="center" wrapText="1" shrinkToFit="1"/>
    </xf>
    <xf numFmtId="0" fontId="40" fillId="5" borderId="151" xfId="0" applyFont="1" applyFill="1" applyBorder="1" applyAlignment="1" applyProtection="1">
      <alignment horizontal="center" wrapText="1" shrinkToFit="1"/>
    </xf>
    <xf numFmtId="0" fontId="15" fillId="5" borderId="68" xfId="0" applyFont="1" applyFill="1" applyBorder="1" applyAlignment="1" applyProtection="1">
      <alignment horizontal="left" vertical="center" wrapText="1"/>
    </xf>
    <xf numFmtId="0" fontId="15" fillId="5" borderId="0" xfId="0" applyFont="1" applyFill="1" applyBorder="1" applyAlignment="1" applyProtection="1">
      <alignment horizontal="left" vertical="center" wrapText="1"/>
    </xf>
    <xf numFmtId="0" fontId="7" fillId="5" borderId="65" xfId="0" applyFont="1" applyFill="1" applyBorder="1" applyAlignment="1" applyProtection="1">
      <alignment horizontal="center"/>
    </xf>
    <xf numFmtId="0" fontId="7" fillId="5" borderId="65" xfId="0" applyFont="1" applyFill="1" applyBorder="1" applyAlignment="1" applyProtection="1"/>
    <xf numFmtId="165" fontId="15" fillId="5" borderId="68" xfId="0" applyNumberFormat="1" applyFont="1" applyFill="1" applyBorder="1" applyAlignment="1" applyProtection="1">
      <alignment horizontal="left" wrapText="1" shrinkToFit="1"/>
    </xf>
    <xf numFmtId="0" fontId="7" fillId="5" borderId="105" xfId="0" applyFont="1" applyFill="1" applyBorder="1" applyAlignment="1" applyProtection="1"/>
    <xf numFmtId="165" fontId="35" fillId="5" borderId="68" xfId="0" applyNumberFormat="1" applyFont="1" applyFill="1" applyBorder="1" applyAlignment="1" applyProtection="1">
      <alignment wrapText="1" shrinkToFit="1"/>
    </xf>
    <xf numFmtId="165" fontId="35" fillId="5" borderId="0" xfId="0" applyNumberFormat="1" applyFont="1" applyFill="1" applyBorder="1" applyAlignment="1" applyProtection="1">
      <alignment horizontal="left" wrapText="1" shrinkToFit="1"/>
    </xf>
    <xf numFmtId="165" fontId="35" fillId="5" borderId="0" xfId="0" applyNumberFormat="1" applyFont="1" applyFill="1" applyBorder="1" applyAlignment="1" applyProtection="1">
      <alignment wrapText="1" shrinkToFit="1"/>
    </xf>
    <xf numFmtId="165" fontId="35" fillId="5" borderId="65" xfId="0" applyNumberFormat="1" applyFont="1" applyFill="1" applyBorder="1" applyAlignment="1" applyProtection="1">
      <alignment horizontal="left" wrapText="1" shrinkToFit="1"/>
    </xf>
    <xf numFmtId="165" fontId="35" fillId="5" borderId="65" xfId="0" applyNumberFormat="1" applyFont="1" applyFill="1" applyBorder="1" applyAlignment="1" applyProtection="1">
      <alignment wrapText="1" shrinkToFit="1"/>
    </xf>
    <xf numFmtId="0" fontId="34" fillId="5" borderId="108" xfId="0" applyFont="1" applyFill="1" applyBorder="1" applyAlignment="1" applyProtection="1">
      <alignment horizontal="left" vertical="center"/>
    </xf>
    <xf numFmtId="0" fontId="34" fillId="5" borderId="36" xfId="0" applyFont="1" applyFill="1" applyBorder="1" applyAlignment="1" applyProtection="1">
      <alignment horizontal="left" vertical="center"/>
    </xf>
    <xf numFmtId="165" fontId="34" fillId="5" borderId="36" xfId="0" applyNumberFormat="1" applyFont="1" applyFill="1" applyBorder="1" applyAlignment="1" applyProtection="1">
      <alignment vertical="center"/>
    </xf>
    <xf numFmtId="165" fontId="35" fillId="5" borderId="36" xfId="0" applyNumberFormat="1" applyFont="1" applyFill="1" applyBorder="1" applyAlignment="1" applyProtection="1">
      <alignment vertical="center"/>
    </xf>
    <xf numFmtId="165" fontId="35" fillId="5" borderId="109" xfId="0" applyNumberFormat="1" applyFont="1" applyFill="1" applyBorder="1" applyAlignment="1" applyProtection="1">
      <alignment vertical="center"/>
    </xf>
    <xf numFmtId="0" fontId="34" fillId="5" borderId="119" xfId="0" applyFont="1" applyFill="1" applyBorder="1" applyAlignment="1" applyProtection="1">
      <alignment horizontal="left" vertical="center"/>
    </xf>
    <xf numFmtId="165" fontId="35" fillId="5" borderId="119" xfId="0" applyNumberFormat="1" applyFont="1" applyFill="1" applyBorder="1" applyAlignment="1" applyProtection="1">
      <alignment vertical="center"/>
    </xf>
    <xf numFmtId="165" fontId="35" fillId="5" borderId="120" xfId="0" applyNumberFormat="1" applyFont="1" applyFill="1" applyBorder="1" applyAlignment="1" applyProtection="1">
      <alignment vertical="center"/>
    </xf>
    <xf numFmtId="0" fontId="0" fillId="5" borderId="36" xfId="0" applyFill="1" applyBorder="1"/>
    <xf numFmtId="0" fontId="0" fillId="5" borderId="36" xfId="0" applyFill="1" applyBorder="1" applyAlignment="1"/>
    <xf numFmtId="0" fontId="0" fillId="5" borderId="119" xfId="0" applyFill="1" applyBorder="1" applyAlignment="1"/>
    <xf numFmtId="0" fontId="0" fillId="5" borderId="120" xfId="0" applyFill="1" applyBorder="1" applyAlignment="1"/>
    <xf numFmtId="0" fontId="0" fillId="5" borderId="109" xfId="0" applyFill="1" applyBorder="1" applyAlignment="1"/>
    <xf numFmtId="0" fontId="40" fillId="5" borderId="119" xfId="0" applyFont="1" applyFill="1" applyBorder="1" applyAlignment="1" applyProtection="1">
      <alignment horizontal="left" vertical="center" wrapText="1" shrinkToFit="1"/>
    </xf>
    <xf numFmtId="0" fontId="11" fillId="5" borderId="36" xfId="0" applyFont="1" applyFill="1" applyBorder="1" applyAlignment="1" applyProtection="1">
      <alignment wrapText="1" shrinkToFit="1"/>
    </xf>
    <xf numFmtId="0" fontId="0" fillId="5" borderId="119" xfId="0" applyFill="1" applyBorder="1" applyAlignment="1" applyProtection="1"/>
    <xf numFmtId="0" fontId="0" fillId="5" borderId="36" xfId="0" applyFill="1" applyBorder="1" applyAlignment="1" applyProtection="1"/>
    <xf numFmtId="0" fontId="0" fillId="5" borderId="120" xfId="0" applyFill="1" applyBorder="1" applyAlignment="1" applyProtection="1"/>
    <xf numFmtId="0" fontId="0" fillId="5" borderId="0" xfId="0" applyFill="1" applyProtection="1"/>
    <xf numFmtId="0" fontId="40" fillId="5" borderId="118" xfId="0" applyFont="1" applyFill="1" applyBorder="1" applyAlignment="1" applyProtection="1">
      <alignment horizontal="center" vertical="center" wrapText="1"/>
    </xf>
    <xf numFmtId="0" fontId="49" fillId="5" borderId="67" xfId="0" applyFont="1" applyFill="1" applyBorder="1" applyAlignment="1" applyProtection="1">
      <alignment horizontal="center" vertical="center" wrapText="1"/>
    </xf>
    <xf numFmtId="0" fontId="53" fillId="5" borderId="67" xfId="0" applyFont="1" applyFill="1" applyBorder="1" applyAlignment="1" applyProtection="1">
      <alignment horizontal="center" vertical="center" wrapText="1"/>
    </xf>
    <xf numFmtId="0" fontId="38" fillId="5" borderId="126" xfId="0" applyFont="1" applyFill="1" applyBorder="1" applyAlignment="1" applyProtection="1">
      <alignment vertical="center" wrapText="1"/>
    </xf>
    <xf numFmtId="3" fontId="38" fillId="5" borderId="128" xfId="0" applyNumberFormat="1" applyFont="1" applyFill="1" applyBorder="1" applyAlignment="1" applyProtection="1">
      <alignment vertical="center" wrapText="1"/>
    </xf>
    <xf numFmtId="3" fontId="38" fillId="5" borderId="67" xfId="0" applyNumberFormat="1" applyFont="1" applyFill="1" applyBorder="1" applyAlignment="1" applyProtection="1">
      <alignment vertical="center" wrapText="1"/>
    </xf>
    <xf numFmtId="0" fontId="38" fillId="5" borderId="126" xfId="0" applyFont="1" applyFill="1" applyBorder="1" applyAlignment="1" applyProtection="1">
      <alignment horizontal="left" vertical="center" wrapText="1"/>
    </xf>
    <xf numFmtId="0" fontId="40" fillId="5" borderId="129" xfId="0" applyFont="1" applyFill="1" applyBorder="1" applyAlignment="1" applyProtection="1">
      <alignment vertical="center" wrapText="1"/>
    </xf>
    <xf numFmtId="3" fontId="40" fillId="5" borderId="275" xfId="0" applyNumberFormat="1" applyFont="1" applyFill="1" applyBorder="1" applyAlignment="1" applyProtection="1">
      <alignment vertical="center" wrapText="1"/>
    </xf>
    <xf numFmtId="3" fontId="40" fillId="5" borderId="130" xfId="0" applyNumberFormat="1" applyFont="1" applyFill="1" applyBorder="1" applyAlignment="1" applyProtection="1">
      <alignment vertical="center" wrapText="1"/>
    </xf>
    <xf numFmtId="0" fontId="35" fillId="5" borderId="104" xfId="0" applyFont="1" applyFill="1" applyBorder="1" applyAlignment="1" applyProtection="1"/>
    <xf numFmtId="0" fontId="35" fillId="5" borderId="65" xfId="0" applyFont="1" applyFill="1" applyBorder="1" applyAlignment="1" applyProtection="1"/>
    <xf numFmtId="0" fontId="35" fillId="5" borderId="68" xfId="0" applyFont="1" applyFill="1" applyBorder="1" applyAlignment="1" applyProtection="1">
      <alignment wrapText="1" shrinkToFit="1"/>
    </xf>
    <xf numFmtId="0" fontId="35" fillId="5" borderId="0" xfId="0" applyFont="1" applyFill="1" applyBorder="1" applyAlignment="1" applyProtection="1">
      <alignment wrapText="1" shrinkToFit="1"/>
    </xf>
    <xf numFmtId="0" fontId="35" fillId="5" borderId="105" xfId="0" applyFont="1" applyFill="1" applyBorder="1" applyAlignment="1" applyProtection="1"/>
    <xf numFmtId="0" fontId="34" fillId="5" borderId="108" xfId="0" applyFont="1" applyFill="1" applyBorder="1" applyAlignment="1" applyProtection="1">
      <alignment vertical="center"/>
    </xf>
    <xf numFmtId="0" fontId="34" fillId="5" borderId="36" xfId="0" applyFont="1" applyFill="1" applyBorder="1" applyAlignment="1" applyProtection="1">
      <alignment vertical="center"/>
    </xf>
    <xf numFmtId="165" fontId="34" fillId="5" borderId="132" xfId="0" applyNumberFormat="1" applyFont="1" applyFill="1" applyBorder="1" applyAlignment="1" applyProtection="1">
      <alignment horizontal="right" vertical="center"/>
    </xf>
    <xf numFmtId="0" fontId="32" fillId="5" borderId="36" xfId="0" applyFont="1" applyFill="1" applyBorder="1" applyAlignment="1" applyProtection="1"/>
    <xf numFmtId="0" fontId="34" fillId="5" borderId="36" xfId="0" applyFont="1" applyFill="1" applyBorder="1" applyAlignment="1" applyProtection="1">
      <alignment horizontal="right" vertical="center"/>
    </xf>
    <xf numFmtId="0" fontId="32" fillId="5" borderId="109" xfId="0" applyFont="1" applyFill="1" applyBorder="1" applyAlignment="1" applyProtection="1"/>
    <xf numFmtId="0" fontId="34" fillId="5" borderId="127" xfId="0" applyFont="1" applyFill="1" applyBorder="1" applyAlignment="1" applyProtection="1">
      <alignment vertical="center"/>
    </xf>
    <xf numFmtId="0" fontId="34" fillId="5" borderId="94" xfId="0" applyFont="1" applyFill="1" applyBorder="1" applyAlignment="1" applyProtection="1">
      <alignment vertical="center"/>
    </xf>
    <xf numFmtId="165" fontId="34" fillId="5" borderId="128" xfId="0" applyNumberFormat="1" applyFont="1" applyFill="1" applyBorder="1" applyAlignment="1" applyProtection="1">
      <alignment horizontal="right" vertical="center"/>
    </xf>
    <xf numFmtId="0" fontId="32" fillId="5" borderId="94" xfId="0" applyFont="1" applyFill="1" applyBorder="1" applyAlignment="1" applyProtection="1"/>
    <xf numFmtId="0" fontId="34" fillId="5" borderId="94" xfId="0" applyFont="1" applyFill="1" applyBorder="1" applyAlignment="1" applyProtection="1">
      <alignment horizontal="right" vertical="center"/>
    </xf>
    <xf numFmtId="0" fontId="32" fillId="5" borderId="128" xfId="0" applyFont="1" applyFill="1" applyBorder="1" applyAlignment="1" applyProtection="1"/>
    <xf numFmtId="0" fontId="34" fillId="5" borderId="116" xfId="0" applyFont="1" applyFill="1" applyBorder="1" applyAlignment="1" applyProtection="1">
      <alignment vertical="center"/>
    </xf>
    <xf numFmtId="0" fontId="35" fillId="5" borderId="0" xfId="0" applyFont="1" applyFill="1" applyBorder="1" applyAlignment="1" applyProtection="1">
      <alignment horizontal="right" wrapText="1" shrinkToFit="1"/>
    </xf>
    <xf numFmtId="0" fontId="35" fillId="5" borderId="104" xfId="0" applyFont="1" applyFill="1" applyBorder="1" applyProtection="1"/>
    <xf numFmtId="0" fontId="35" fillId="5" borderId="65" xfId="0" applyFont="1" applyFill="1" applyBorder="1" applyProtection="1"/>
    <xf numFmtId="0" fontId="35" fillId="5" borderId="65" xfId="0" applyFont="1" applyFill="1" applyBorder="1" applyAlignment="1" applyProtection="1">
      <alignment horizontal="right" wrapText="1" shrinkToFit="1"/>
    </xf>
    <xf numFmtId="0" fontId="35" fillId="5" borderId="65" xfId="0" applyFont="1" applyFill="1" applyBorder="1" applyAlignment="1" applyProtection="1">
      <alignment wrapText="1" shrinkToFit="1"/>
    </xf>
    <xf numFmtId="0" fontId="35" fillId="5" borderId="105" xfId="0" applyFont="1" applyFill="1" applyBorder="1" applyProtection="1"/>
    <xf numFmtId="0" fontId="38" fillId="5" borderId="125" xfId="0" applyFont="1" applyFill="1" applyBorder="1" applyAlignment="1" applyProtection="1">
      <alignment horizontal="left" vertical="center"/>
    </xf>
    <xf numFmtId="0" fontId="38" fillId="5" borderId="36" xfId="0" applyFont="1" applyFill="1" applyBorder="1" applyAlignment="1" applyProtection="1">
      <alignment horizontal="left" vertical="center"/>
    </xf>
    <xf numFmtId="0" fontId="38" fillId="5" borderId="116" xfId="0" applyFont="1" applyFill="1" applyBorder="1" applyAlignment="1" applyProtection="1">
      <alignment horizontal="left" wrapText="1"/>
    </xf>
    <xf numFmtId="0" fontId="38" fillId="5" borderId="36" xfId="0" applyFont="1" applyFill="1" applyBorder="1" applyAlignment="1" applyProtection="1">
      <alignment horizontal="left" wrapText="1"/>
    </xf>
    <xf numFmtId="0" fontId="38" fillId="5" borderId="68" xfId="0" applyFont="1" applyFill="1" applyBorder="1" applyAlignment="1" applyProtection="1">
      <alignment horizontal="left" vertical="center" wrapText="1"/>
    </xf>
    <xf numFmtId="0" fontId="35" fillId="5" borderId="0" xfId="0" applyFont="1" applyFill="1" applyBorder="1" applyAlignment="1" applyProtection="1">
      <alignment horizontal="right" vertical="center" wrapText="1" shrinkToFit="1"/>
    </xf>
    <xf numFmtId="0" fontId="35" fillId="5" borderId="65" xfId="0" applyFont="1" applyFill="1" applyBorder="1" applyAlignment="1" applyProtection="1">
      <alignment horizontal="right" vertical="center" wrapText="1" shrinkToFit="1"/>
    </xf>
    <xf numFmtId="165" fontId="35" fillId="5" borderId="68" xfId="0" applyNumberFormat="1" applyFont="1" applyFill="1" applyBorder="1" applyAlignment="1" applyProtection="1">
      <alignment vertical="center" wrapText="1" shrinkToFit="1"/>
    </xf>
    <xf numFmtId="165" fontId="35" fillId="5" borderId="0" xfId="0" applyNumberFormat="1" applyFont="1" applyFill="1" applyBorder="1" applyAlignment="1" applyProtection="1">
      <alignment horizontal="left" vertical="center" wrapText="1" shrinkToFit="1"/>
    </xf>
    <xf numFmtId="165" fontId="35" fillId="5" borderId="0" xfId="0" applyNumberFormat="1" applyFont="1" applyFill="1" applyBorder="1" applyAlignment="1" applyProtection="1">
      <alignment horizontal="center" vertical="center" wrapText="1" shrinkToFit="1"/>
    </xf>
    <xf numFmtId="165" fontId="35" fillId="5" borderId="107" xfId="0" applyNumberFormat="1" applyFont="1" applyFill="1" applyBorder="1" applyAlignment="1" applyProtection="1">
      <alignment horizontal="center" vertical="center" wrapText="1" shrinkToFit="1"/>
    </xf>
    <xf numFmtId="165" fontId="35" fillId="5" borderId="65" xfId="0" applyNumberFormat="1" applyFont="1" applyFill="1" applyBorder="1" applyAlignment="1" applyProtection="1">
      <alignment horizontal="left" vertical="center" wrapText="1" shrinkToFit="1"/>
    </xf>
    <xf numFmtId="165" fontId="35" fillId="5" borderId="65" xfId="0" applyNumberFormat="1" applyFont="1" applyFill="1" applyBorder="1" applyAlignment="1" applyProtection="1">
      <alignment horizontal="center" vertical="center" wrapText="1" shrinkToFit="1"/>
    </xf>
    <xf numFmtId="165" fontId="35" fillId="5" borderId="105" xfId="0" applyNumberFormat="1" applyFont="1" applyFill="1" applyBorder="1" applyAlignment="1" applyProtection="1">
      <alignment horizontal="center" vertical="center" wrapText="1" shrinkToFit="1"/>
    </xf>
    <xf numFmtId="0" fontId="62" fillId="5" borderId="104" xfId="0" applyFont="1" applyFill="1" applyBorder="1" applyAlignment="1" applyProtection="1">
      <alignment horizontal="left" vertical="center" wrapText="1"/>
    </xf>
    <xf numFmtId="0" fontId="62" fillId="5" borderId="65" xfId="0" applyFont="1" applyFill="1" applyBorder="1" applyAlignment="1" applyProtection="1">
      <alignment horizontal="left" vertical="center" wrapText="1"/>
    </xf>
    <xf numFmtId="0" fontId="64" fillId="5" borderId="65" xfId="0" applyFont="1" applyFill="1" applyBorder="1" applyAlignment="1" applyProtection="1">
      <alignment horizontal="right" vertical="center" wrapText="1" shrinkToFit="1"/>
    </xf>
    <xf numFmtId="0" fontId="35" fillId="5" borderId="0" xfId="0" applyFont="1" applyFill="1" applyBorder="1" applyAlignment="1" applyProtection="1">
      <alignment horizontal="center" vertical="center" wrapText="1" shrinkToFit="1"/>
    </xf>
    <xf numFmtId="0" fontId="35" fillId="5" borderId="107" xfId="0" applyFont="1" applyFill="1" applyBorder="1" applyAlignment="1" applyProtection="1">
      <alignment horizontal="center" vertical="center" wrapText="1" shrinkToFit="1"/>
    </xf>
    <xf numFmtId="165" fontId="64" fillId="5" borderId="65" xfId="0" applyNumberFormat="1" applyFont="1" applyFill="1" applyBorder="1" applyAlignment="1" applyProtection="1">
      <alignment horizontal="left" vertical="center" wrapText="1" shrinkToFit="1"/>
    </xf>
    <xf numFmtId="0" fontId="64" fillId="5" borderId="65" xfId="0" applyFont="1" applyFill="1" applyBorder="1" applyAlignment="1" applyProtection="1">
      <alignment horizontal="center" vertical="center" wrapText="1" shrinkToFit="1"/>
    </xf>
    <xf numFmtId="0" fontId="64" fillId="5" borderId="105" xfId="0" applyFont="1" applyFill="1" applyBorder="1" applyAlignment="1" applyProtection="1">
      <alignment horizontal="center" vertical="center" wrapText="1" shrinkToFit="1"/>
    </xf>
    <xf numFmtId="9" fontId="48" fillId="6" borderId="133" xfId="0" applyNumberFormat="1" applyFont="1" applyFill="1" applyBorder="1" applyAlignment="1" applyProtection="1">
      <alignment horizontal="center" vertical="center" wrapText="1" shrinkToFit="1"/>
    </xf>
    <xf numFmtId="3" fontId="38" fillId="6" borderId="127" xfId="0" applyNumberFormat="1" applyFont="1" applyFill="1" applyBorder="1" applyAlignment="1" applyProtection="1">
      <alignment vertical="center" wrapText="1" shrinkToFit="1"/>
    </xf>
    <xf numFmtId="3" fontId="38" fillId="6" borderId="67" xfId="0" applyNumberFormat="1" applyFont="1" applyFill="1" applyBorder="1" applyAlignment="1" applyProtection="1">
      <alignment vertical="center" wrapText="1" shrinkToFit="1"/>
    </xf>
    <xf numFmtId="10" fontId="38" fillId="6" borderId="133" xfId="0" applyNumberFormat="1" applyFont="1" applyFill="1" applyBorder="1" applyAlignment="1" applyProtection="1">
      <alignment horizontal="center" vertical="center" wrapText="1" shrinkToFit="1"/>
    </xf>
    <xf numFmtId="3" fontId="38" fillId="6" borderId="132" xfId="0" applyNumberFormat="1" applyFont="1" applyFill="1" applyBorder="1" applyAlignment="1" applyProtection="1">
      <alignment horizontal="right" vertical="center" wrapText="1" shrinkToFit="1"/>
    </xf>
    <xf numFmtId="3" fontId="38" fillId="6" borderId="151" xfId="0" applyNumberFormat="1" applyFont="1" applyFill="1" applyBorder="1" applyAlignment="1" applyProtection="1">
      <alignment horizontal="right" vertical="center" wrapText="1" shrinkToFit="1"/>
    </xf>
    <xf numFmtId="9" fontId="48" fillId="6" borderId="154" xfId="0" applyNumberFormat="1" applyFont="1" applyFill="1" applyBorder="1" applyAlignment="1" applyProtection="1">
      <alignment horizontal="center" vertical="center" wrapText="1" shrinkToFit="1"/>
    </xf>
    <xf numFmtId="3" fontId="38" fillId="6" borderId="160" xfId="0" applyNumberFormat="1" applyFont="1" applyFill="1" applyBorder="1" applyAlignment="1" applyProtection="1">
      <alignment vertical="center" wrapText="1" shrinkToFit="1"/>
    </xf>
    <xf numFmtId="3" fontId="38" fillId="6" borderId="161" xfId="0" applyNumberFormat="1" applyFont="1" applyFill="1" applyBorder="1" applyAlignment="1" applyProtection="1">
      <alignment vertical="center" wrapText="1" shrinkToFit="1"/>
    </xf>
    <xf numFmtId="10" fontId="38" fillId="6" borderId="154" xfId="0" applyNumberFormat="1" applyFont="1" applyFill="1" applyBorder="1" applyAlignment="1" applyProtection="1">
      <alignment horizontal="center" vertical="center" wrapText="1" shrinkToFit="1"/>
    </xf>
    <xf numFmtId="3" fontId="38" fillId="6" borderId="153" xfId="0" applyNumberFormat="1" applyFont="1" applyFill="1" applyBorder="1" applyAlignment="1" applyProtection="1">
      <alignment horizontal="right" vertical="center" wrapText="1" shrinkToFit="1"/>
    </xf>
    <xf numFmtId="10" fontId="38" fillId="6" borderId="154" xfId="3" applyNumberFormat="1" applyFont="1" applyFill="1" applyBorder="1" applyAlignment="1" applyProtection="1">
      <alignment horizontal="center" vertical="center" wrapText="1" shrinkToFit="1"/>
    </xf>
    <xf numFmtId="3" fontId="38" fillId="6" borderId="155" xfId="0" applyNumberFormat="1" applyFont="1" applyFill="1" applyBorder="1" applyAlignment="1" applyProtection="1">
      <alignment horizontal="right" vertical="center" wrapText="1" shrinkToFit="1"/>
    </xf>
    <xf numFmtId="165" fontId="15" fillId="6" borderId="100" xfId="0" applyNumberFormat="1" applyFont="1" applyFill="1" applyBorder="1" applyAlignment="1" applyProtection="1">
      <alignment horizontal="right" wrapText="1" shrinkToFit="1"/>
    </xf>
    <xf numFmtId="10" fontId="15" fillId="6" borderId="101" xfId="0" applyNumberFormat="1" applyFont="1" applyFill="1" applyBorder="1" applyProtection="1"/>
    <xf numFmtId="10" fontId="15" fillId="6" borderId="105" xfId="0" applyNumberFormat="1" applyFont="1" applyFill="1" applyBorder="1" applyProtection="1"/>
    <xf numFmtId="3" fontId="1" fillId="6" borderId="0" xfId="0" applyNumberFormat="1" applyFont="1" applyFill="1" applyBorder="1" applyAlignment="1" applyProtection="1">
      <alignment vertical="top" shrinkToFit="1"/>
    </xf>
    <xf numFmtId="169" fontId="1" fillId="6" borderId="168" xfId="0" applyNumberFormat="1" applyFont="1" applyFill="1" applyBorder="1" applyAlignment="1" applyProtection="1">
      <alignment vertical="top" shrinkToFit="1"/>
      <protection locked="0"/>
    </xf>
    <xf numFmtId="169" fontId="1" fillId="6" borderId="0" xfId="0" applyNumberFormat="1" applyFont="1" applyFill="1" applyBorder="1" applyAlignment="1" applyProtection="1">
      <alignment vertical="top" shrinkToFit="1"/>
      <protection locked="0"/>
    </xf>
    <xf numFmtId="169" fontId="1" fillId="6" borderId="124" xfId="0" applyNumberFormat="1" applyFont="1" applyFill="1" applyBorder="1" applyAlignment="1" applyProtection="1">
      <alignment vertical="top" shrinkToFit="1"/>
      <protection locked="0"/>
    </xf>
    <xf numFmtId="169" fontId="1" fillId="6" borderId="107" xfId="0" applyNumberFormat="1" applyFont="1" applyFill="1" applyBorder="1" applyAlignment="1" applyProtection="1">
      <alignment vertical="top" shrinkToFit="1"/>
      <protection locked="0"/>
    </xf>
    <xf numFmtId="14" fontId="74" fillId="6" borderId="131" xfId="0" applyNumberFormat="1" applyFont="1" applyFill="1" applyBorder="1" applyAlignment="1" applyProtection="1">
      <alignment horizontal="center" vertical="center" wrapText="1" shrinkToFit="1"/>
    </xf>
    <xf numFmtId="14" fontId="74" fillId="6" borderId="152" xfId="0" applyNumberFormat="1" applyFont="1" applyFill="1" applyBorder="1" applyAlignment="1" applyProtection="1">
      <alignment horizontal="center" vertical="center" wrapText="1" shrinkToFit="1"/>
    </xf>
    <xf numFmtId="165" fontId="35" fillId="6" borderId="100" xfId="0" applyNumberFormat="1" applyFont="1" applyFill="1" applyBorder="1" applyAlignment="1" applyProtection="1">
      <alignment horizontal="right" wrapText="1" shrinkToFit="1"/>
    </xf>
    <xf numFmtId="165" fontId="35" fillId="6" borderId="65" xfId="0" applyNumberFormat="1" applyFont="1" applyFill="1" applyBorder="1" applyAlignment="1" applyProtection="1">
      <alignment horizontal="right" wrapText="1" shrinkToFit="1"/>
    </xf>
    <xf numFmtId="165" fontId="35" fillId="6" borderId="133" xfId="0" applyNumberFormat="1" applyFont="1" applyFill="1" applyBorder="1" applyAlignment="1" applyProtection="1">
      <alignment horizontal="left" vertical="center"/>
    </xf>
    <xf numFmtId="165" fontId="35" fillId="6" borderId="100" xfId="0" applyNumberFormat="1" applyFont="1" applyFill="1" applyBorder="1" applyAlignment="1" applyProtection="1">
      <alignment horizontal="right" vertical="center" wrapText="1" shrinkToFit="1"/>
    </xf>
    <xf numFmtId="165" fontId="35" fillId="6" borderId="65" xfId="0" applyNumberFormat="1" applyFont="1" applyFill="1" applyBorder="1" applyAlignment="1" applyProtection="1">
      <alignment horizontal="right" vertical="center" wrapText="1" shrinkToFit="1"/>
    </xf>
    <xf numFmtId="165" fontId="35" fillId="6" borderId="67" xfId="0" applyNumberFormat="1" applyFont="1" applyFill="1" applyBorder="1" applyAlignment="1" applyProtection="1">
      <alignment horizontal="left" vertical="center"/>
    </xf>
    <xf numFmtId="0" fontId="16" fillId="5" borderId="15" xfId="0" applyFont="1" applyFill="1" applyBorder="1" applyAlignment="1" applyProtection="1"/>
    <xf numFmtId="0" fontId="16" fillId="5" borderId="59" xfId="0" applyFont="1" applyFill="1" applyBorder="1" applyAlignment="1" applyProtection="1">
      <alignment horizontal="center"/>
    </xf>
    <xf numFmtId="0" fontId="16" fillId="5" borderId="58" xfId="0" applyFont="1" applyFill="1" applyBorder="1" applyAlignment="1" applyProtection="1">
      <alignment horizontal="center"/>
    </xf>
    <xf numFmtId="0" fontId="16" fillId="5" borderId="57" xfId="0" applyFont="1" applyFill="1" applyBorder="1" applyAlignment="1" applyProtection="1">
      <alignment horizontal="center"/>
    </xf>
    <xf numFmtId="0" fontId="16" fillId="5" borderId="15" xfId="0" applyFont="1" applyFill="1" applyBorder="1" applyAlignment="1" applyProtection="1">
      <alignment horizontal="center"/>
    </xf>
    <xf numFmtId="0" fontId="16" fillId="5" borderId="147" xfId="0" applyFont="1" applyFill="1" applyBorder="1" applyAlignment="1" applyProtection="1">
      <alignment horizontal="center"/>
    </xf>
    <xf numFmtId="0" fontId="1" fillId="5" borderId="96" xfId="0" applyFont="1" applyFill="1" applyBorder="1" applyAlignment="1" applyProtection="1">
      <alignment horizontal="center"/>
    </xf>
    <xf numFmtId="0" fontId="16" fillId="5" borderId="90" xfId="0" applyFont="1" applyFill="1" applyBorder="1" applyAlignment="1" applyProtection="1">
      <alignment horizontal="center"/>
    </xf>
    <xf numFmtId="0" fontId="16" fillId="5" borderId="91" xfId="0" applyFont="1" applyFill="1" applyBorder="1" applyAlignment="1" applyProtection="1">
      <alignment horizontal="center"/>
    </xf>
    <xf numFmtId="3" fontId="7" fillId="7" borderId="28" xfId="0" applyNumberFormat="1" applyFont="1" applyFill="1" applyBorder="1" applyAlignment="1" applyProtection="1">
      <alignment horizontal="right" vertical="center"/>
    </xf>
    <xf numFmtId="3" fontId="7" fillId="7" borderId="62" xfId="0" applyNumberFormat="1" applyFont="1" applyFill="1" applyBorder="1" applyAlignment="1" applyProtection="1">
      <alignment horizontal="right" vertical="center"/>
    </xf>
    <xf numFmtId="3" fontId="7" fillId="7" borderId="63" xfId="0" applyNumberFormat="1" applyFont="1" applyFill="1" applyBorder="1" applyAlignment="1" applyProtection="1">
      <alignment horizontal="right" vertical="center"/>
    </xf>
    <xf numFmtId="3" fontId="7" fillId="7" borderId="13" xfId="0" applyNumberFormat="1" applyFont="1" applyFill="1" applyBorder="1" applyAlignment="1" applyProtection="1">
      <alignment horizontal="right" vertical="center"/>
    </xf>
    <xf numFmtId="3" fontId="13" fillId="7" borderId="84" xfId="0" applyNumberFormat="1" applyFont="1" applyFill="1" applyBorder="1" applyAlignment="1" applyProtection="1">
      <alignment horizontal="right" vertical="center"/>
    </xf>
    <xf numFmtId="0" fontId="3" fillId="5" borderId="11" xfId="0" applyFont="1" applyFill="1" applyBorder="1" applyProtection="1"/>
    <xf numFmtId="0" fontId="5" fillId="5" borderId="28" xfId="0" applyFont="1" applyFill="1" applyBorder="1" applyAlignment="1" applyProtection="1">
      <alignment horizontal="center"/>
    </xf>
    <xf numFmtId="0" fontId="5" fillId="5" borderId="23" xfId="0" applyFont="1" applyFill="1" applyBorder="1" applyAlignment="1" applyProtection="1">
      <alignment horizontal="center"/>
    </xf>
    <xf numFmtId="0" fontId="5" fillId="5" borderId="13" xfId="0" applyFont="1" applyFill="1" applyBorder="1" applyAlignment="1" applyProtection="1">
      <alignment horizontal="center"/>
    </xf>
    <xf numFmtId="3" fontId="47" fillId="5" borderId="11" xfId="0" applyNumberFormat="1" applyFont="1" applyFill="1" applyBorder="1" applyAlignment="1" applyProtection="1">
      <alignment horizontal="right" vertical="center" wrapText="1"/>
    </xf>
    <xf numFmtId="3" fontId="7" fillId="5" borderId="23" xfId="0" applyNumberFormat="1" applyFont="1" applyFill="1" applyBorder="1" applyAlignment="1" applyProtection="1">
      <alignment horizontal="right" vertical="center"/>
    </xf>
    <xf numFmtId="3" fontId="7" fillId="5" borderId="81" xfId="0" applyNumberFormat="1" applyFont="1" applyFill="1" applyBorder="1" applyAlignment="1" applyProtection="1">
      <alignment horizontal="right" vertical="center"/>
    </xf>
    <xf numFmtId="3" fontId="7" fillId="5" borderId="230" xfId="0" applyNumberFormat="1" applyFont="1" applyFill="1" applyBorder="1" applyAlignment="1" applyProtection="1">
      <alignment horizontal="right" vertical="center"/>
    </xf>
    <xf numFmtId="3" fontId="7" fillId="7" borderId="23" xfId="0" applyNumberFormat="1" applyFont="1" applyFill="1" applyBorder="1" applyAlignment="1" applyProtection="1">
      <alignment horizontal="right" vertical="center"/>
    </xf>
    <xf numFmtId="3" fontId="13" fillId="7" borderId="13" xfId="0" applyNumberFormat="1" applyFont="1" applyFill="1" applyBorder="1" applyAlignment="1" applyProtection="1">
      <alignment horizontal="right" vertical="center"/>
    </xf>
    <xf numFmtId="0" fontId="7" fillId="6" borderId="76" xfId="0" applyFont="1" applyFill="1" applyBorder="1" applyAlignment="1" applyProtection="1">
      <alignment horizontal="left" vertical="center" wrapText="1"/>
      <protection locked="0"/>
    </xf>
    <xf numFmtId="168" fontId="7" fillId="6" borderId="76" xfId="0" applyNumberFormat="1" applyFont="1" applyFill="1" applyBorder="1" applyAlignment="1" applyProtection="1">
      <alignment horizontal="center" vertical="center" wrapText="1"/>
      <protection locked="0"/>
    </xf>
    <xf numFmtId="168" fontId="7" fillId="6" borderId="76" xfId="0" applyNumberFormat="1" applyFont="1" applyFill="1" applyBorder="1" applyAlignment="1" applyProtection="1">
      <alignment horizontal="center" vertical="center"/>
      <protection locked="0"/>
    </xf>
    <xf numFmtId="9" fontId="7" fillId="6" borderId="74" xfId="0" applyNumberFormat="1" applyFont="1" applyFill="1" applyBorder="1" applyAlignment="1" applyProtection="1">
      <alignment horizontal="center" vertical="center" wrapText="1"/>
      <protection locked="0"/>
    </xf>
    <xf numFmtId="3" fontId="7" fillId="6" borderId="267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58" xfId="0" applyFont="1" applyFill="1" applyBorder="1" applyAlignment="1" applyProtection="1">
      <alignment horizontal="left" vertical="center" wrapText="1"/>
      <protection locked="0"/>
    </xf>
    <xf numFmtId="168" fontId="7" fillId="6" borderId="58" xfId="0" applyNumberFormat="1" applyFont="1" applyFill="1" applyBorder="1" applyAlignment="1" applyProtection="1">
      <alignment horizontal="center" vertical="center" wrapText="1"/>
      <protection locked="0"/>
    </xf>
    <xf numFmtId="9" fontId="7" fillId="6" borderId="54" xfId="0" applyNumberFormat="1" applyFont="1" applyFill="1" applyBorder="1" applyAlignment="1" applyProtection="1">
      <alignment horizontal="center" vertical="center" wrapText="1"/>
      <protection locked="0"/>
    </xf>
    <xf numFmtId="3" fontId="7" fillId="6" borderId="92" xfId="0" applyNumberFormat="1" applyFont="1" applyFill="1" applyBorder="1" applyAlignment="1" applyProtection="1">
      <alignment horizontal="right" vertical="center" wrapText="1"/>
      <protection locked="0"/>
    </xf>
    <xf numFmtId="168" fontId="7" fillId="6" borderId="58" xfId="0" applyNumberFormat="1" applyFont="1" applyFill="1" applyBorder="1" applyAlignment="1" applyProtection="1">
      <alignment horizontal="center" vertical="center"/>
      <protection locked="0"/>
    </xf>
    <xf numFmtId="0" fontId="7" fillId="6" borderId="59" xfId="0" applyFont="1" applyFill="1" applyBorder="1" applyAlignment="1" applyProtection="1">
      <alignment horizontal="left" vertical="center" wrapText="1"/>
      <protection locked="0"/>
    </xf>
    <xf numFmtId="168" fontId="7" fillId="6" borderId="59" xfId="0" applyNumberFormat="1" applyFont="1" applyFill="1" applyBorder="1" applyAlignment="1" applyProtection="1">
      <alignment horizontal="center" vertical="center" wrapText="1"/>
      <protection locked="0"/>
    </xf>
    <xf numFmtId="168" fontId="7" fillId="6" borderId="59" xfId="0" applyNumberFormat="1" applyFont="1" applyFill="1" applyBorder="1" applyAlignment="1" applyProtection="1">
      <alignment horizontal="center" vertical="center"/>
      <protection locked="0"/>
    </xf>
    <xf numFmtId="9" fontId="7" fillId="6" borderId="73" xfId="0" applyNumberFormat="1" applyFont="1" applyFill="1" applyBorder="1" applyAlignment="1" applyProtection="1">
      <alignment horizontal="center" vertical="center" wrapText="1"/>
      <protection locked="0"/>
    </xf>
    <xf numFmtId="3" fontId="7" fillId="6" borderId="231" xfId="0" applyNumberFormat="1" applyFont="1" applyFill="1" applyBorder="1" applyAlignment="1" applyProtection="1">
      <alignment horizontal="right" vertical="center" wrapText="1"/>
      <protection locked="0"/>
    </xf>
    <xf numFmtId="3" fontId="7" fillId="6" borderId="93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45" xfId="0" applyFont="1" applyFill="1" applyBorder="1" applyAlignment="1" applyProtection="1">
      <alignment horizontal="left" vertical="center" wrapText="1"/>
      <protection locked="0"/>
    </xf>
    <xf numFmtId="168" fontId="7" fillId="6" borderId="45" xfId="0" applyNumberFormat="1" applyFont="1" applyFill="1" applyBorder="1" applyAlignment="1" applyProtection="1">
      <alignment horizontal="center" vertical="center" wrapText="1"/>
      <protection locked="0"/>
    </xf>
    <xf numFmtId="168" fontId="7" fillId="6" borderId="45" xfId="0" applyNumberFormat="1" applyFont="1" applyFill="1" applyBorder="1" applyAlignment="1" applyProtection="1">
      <alignment horizontal="center" vertical="center"/>
      <protection locked="0"/>
    </xf>
    <xf numFmtId="9" fontId="7" fillId="6" borderId="90" xfId="0" applyNumberFormat="1" applyFont="1" applyFill="1" applyBorder="1" applyAlignment="1" applyProtection="1">
      <alignment horizontal="center" vertical="center" wrapText="1"/>
      <protection locked="0"/>
    </xf>
    <xf numFmtId="3" fontId="7" fillId="6" borderId="268" xfId="0" applyNumberFormat="1" applyFont="1" applyFill="1" applyBorder="1" applyAlignment="1" applyProtection="1">
      <alignment horizontal="right" vertical="center" wrapText="1"/>
      <protection locked="0"/>
    </xf>
    <xf numFmtId="3" fontId="7" fillId="6" borderId="269" xfId="0" applyNumberFormat="1" applyFont="1" applyFill="1" applyBorder="1" applyAlignment="1" applyProtection="1">
      <alignment horizontal="right" vertical="center" wrapText="1"/>
      <protection locked="0"/>
    </xf>
    <xf numFmtId="3" fontId="7" fillId="6" borderId="270" xfId="0" applyNumberFormat="1" applyFont="1" applyFill="1" applyBorder="1" applyAlignment="1" applyProtection="1">
      <alignment horizontal="right" vertical="center" wrapText="1"/>
      <protection locked="0"/>
    </xf>
    <xf numFmtId="3" fontId="7" fillId="6" borderId="271" xfId="0" applyNumberFormat="1" applyFont="1" applyFill="1" applyBorder="1" applyAlignment="1" applyProtection="1">
      <alignment horizontal="right" vertical="center" wrapText="1"/>
      <protection locked="0"/>
    </xf>
    <xf numFmtId="3" fontId="7" fillId="6" borderId="53" xfId="0" applyNumberFormat="1" applyFont="1" applyFill="1" applyBorder="1" applyAlignment="1" applyProtection="1">
      <alignment horizontal="right" vertical="center"/>
      <protection locked="0"/>
    </xf>
    <xf numFmtId="3" fontId="7" fillId="6" borderId="19" xfId="0" applyNumberFormat="1" applyFont="1" applyFill="1" applyBorder="1" applyAlignment="1" applyProtection="1">
      <alignment horizontal="right" vertical="center"/>
      <protection locked="0"/>
    </xf>
    <xf numFmtId="3" fontId="7" fillId="6" borderId="81" xfId="0" applyNumberFormat="1" applyFont="1" applyFill="1" applyBorder="1" applyAlignment="1" applyProtection="1">
      <alignment horizontal="right" vertical="center" wrapText="1"/>
      <protection locked="0"/>
    </xf>
    <xf numFmtId="3" fontId="7" fillId="6" borderId="70" xfId="0" applyNumberFormat="1" applyFont="1" applyFill="1" applyBorder="1" applyAlignment="1" applyProtection="1">
      <alignment horizontal="right" vertical="center" wrapText="1"/>
      <protection locked="0"/>
    </xf>
    <xf numFmtId="3" fontId="7" fillId="6" borderId="264" xfId="0" applyNumberFormat="1" applyFont="1" applyFill="1" applyBorder="1" applyAlignment="1" applyProtection="1">
      <alignment horizontal="right" vertical="center" wrapText="1"/>
      <protection locked="0"/>
    </xf>
    <xf numFmtId="3" fontId="7" fillId="6" borderId="63" xfId="0" applyNumberFormat="1" applyFont="1" applyFill="1" applyBorder="1" applyAlignment="1" applyProtection="1">
      <alignment horizontal="right" vertical="center" wrapText="1"/>
      <protection locked="0"/>
    </xf>
    <xf numFmtId="3" fontId="7" fillId="6" borderId="91" xfId="0" applyNumberFormat="1" applyFont="1" applyFill="1" applyBorder="1" applyAlignment="1" applyProtection="1">
      <alignment horizontal="right" vertical="center" wrapText="1"/>
      <protection locked="0"/>
    </xf>
    <xf numFmtId="3" fontId="7" fillId="6" borderId="90" xfId="0" applyNumberFormat="1" applyFont="1" applyFill="1" applyBorder="1" applyAlignment="1" applyProtection="1">
      <alignment horizontal="right" vertical="center" wrapText="1"/>
      <protection locked="0"/>
    </xf>
    <xf numFmtId="3" fontId="7" fillId="6" borderId="230" xfId="0" applyNumberFormat="1" applyFont="1" applyFill="1" applyBorder="1" applyAlignment="1" applyProtection="1">
      <alignment horizontal="right" vertical="center" wrapText="1"/>
      <protection locked="0"/>
    </xf>
    <xf numFmtId="3" fontId="7" fillId="6" borderId="229" xfId="0" applyNumberFormat="1" applyFont="1" applyFill="1" applyBorder="1" applyAlignment="1" applyProtection="1">
      <alignment horizontal="right" vertical="center" wrapText="1"/>
      <protection locked="0"/>
    </xf>
    <xf numFmtId="3" fontId="7" fillId="6" borderId="265" xfId="0" applyNumberFormat="1" applyFont="1" applyFill="1" applyBorder="1" applyAlignment="1" applyProtection="1">
      <alignment horizontal="right" vertical="center" wrapText="1"/>
      <protection locked="0"/>
    </xf>
    <xf numFmtId="3" fontId="7" fillId="6" borderId="56" xfId="0" applyNumberFormat="1" applyFont="1" applyFill="1" applyBorder="1" applyAlignment="1" applyProtection="1">
      <alignment horizontal="right" vertical="center"/>
      <protection locked="0"/>
    </xf>
    <xf numFmtId="3" fontId="7" fillId="6" borderId="74" xfId="0" applyNumberFormat="1" applyFont="1" applyFill="1" applyBorder="1" applyAlignment="1" applyProtection="1">
      <alignment horizontal="right" vertical="center"/>
      <protection locked="0"/>
    </xf>
    <xf numFmtId="3" fontId="7" fillId="6" borderId="75" xfId="0" applyNumberFormat="1" applyFont="1" applyFill="1" applyBorder="1" applyAlignment="1" applyProtection="1">
      <alignment horizontal="right" vertical="center"/>
      <protection locked="0"/>
    </xf>
    <xf numFmtId="3" fontId="7" fillId="6" borderId="38" xfId="0" applyNumberFormat="1" applyFont="1" applyFill="1" applyBorder="1" applyAlignment="1" applyProtection="1">
      <alignment horizontal="right" vertical="center"/>
      <protection locked="0"/>
    </xf>
    <xf numFmtId="3" fontId="7" fillId="6" borderId="51" xfId="0" applyNumberFormat="1" applyFont="1" applyFill="1" applyBorder="1" applyAlignment="1" applyProtection="1">
      <alignment horizontal="right" vertical="center"/>
      <protection locked="0"/>
    </xf>
    <xf numFmtId="3" fontId="7" fillId="6" borderId="82" xfId="0" applyNumberFormat="1" applyFont="1" applyFill="1" applyBorder="1" applyAlignment="1" applyProtection="1">
      <alignment horizontal="right" vertical="center" wrapText="1"/>
      <protection locked="0"/>
    </xf>
    <xf numFmtId="3" fontId="7" fillId="6" borderId="78" xfId="0" applyNumberFormat="1" applyFont="1" applyFill="1" applyBorder="1" applyAlignment="1" applyProtection="1">
      <alignment horizontal="right" vertical="center"/>
      <protection locked="0"/>
    </xf>
    <xf numFmtId="3" fontId="7" fillId="6" borderId="76" xfId="0" applyNumberFormat="1" applyFont="1" applyFill="1" applyBorder="1" applyAlignment="1" applyProtection="1">
      <alignment horizontal="right" vertical="center"/>
      <protection locked="0"/>
    </xf>
    <xf numFmtId="167" fontId="13" fillId="6" borderId="80" xfId="0" applyNumberFormat="1" applyFont="1" applyFill="1" applyBorder="1" applyAlignment="1" applyProtection="1">
      <alignment horizontal="right" vertical="center"/>
      <protection locked="0"/>
    </xf>
    <xf numFmtId="0" fontId="51" fillId="5" borderId="64" xfId="0" applyFont="1" applyFill="1" applyBorder="1" applyAlignment="1" applyProtection="1">
      <alignment horizontal="left"/>
    </xf>
    <xf numFmtId="0" fontId="51" fillId="5" borderId="0" xfId="0" applyFont="1" applyFill="1" applyBorder="1" applyAlignment="1" applyProtection="1">
      <alignment horizontal="left"/>
    </xf>
    <xf numFmtId="0" fontId="7" fillId="5" borderId="30" xfId="0" applyFont="1" applyFill="1" applyBorder="1" applyProtection="1"/>
    <xf numFmtId="0" fontId="7" fillId="5" borderId="11" xfId="0" applyFont="1" applyFill="1" applyBorder="1" applyProtection="1"/>
    <xf numFmtId="37" fontId="7" fillId="5" borderId="23" xfId="0" applyNumberFormat="1" applyFont="1" applyFill="1" applyBorder="1" applyProtection="1"/>
    <xf numFmtId="37" fontId="7" fillId="5" borderId="13" xfId="0" applyNumberFormat="1" applyFont="1" applyFill="1" applyBorder="1" applyProtection="1"/>
    <xf numFmtId="0" fontId="0" fillId="5" borderId="0" xfId="0" applyFill="1"/>
    <xf numFmtId="37" fontId="7" fillId="5" borderId="39" xfId="0" applyNumberFormat="1" applyFont="1" applyFill="1" applyBorder="1" applyProtection="1"/>
    <xf numFmtId="37" fontId="7" fillId="5" borderId="26" xfId="0" applyNumberFormat="1" applyFont="1" applyFill="1" applyBorder="1" applyProtection="1"/>
    <xf numFmtId="37" fontId="7" fillId="5" borderId="28" xfId="0" applyNumberFormat="1" applyFont="1" applyFill="1" applyBorder="1" applyProtection="1"/>
    <xf numFmtId="10" fontId="7" fillId="5" borderId="27" xfId="0" applyNumberFormat="1" applyFont="1" applyFill="1" applyBorder="1" applyAlignment="1" applyProtection="1">
      <alignment horizontal="right"/>
    </xf>
    <xf numFmtId="10" fontId="15" fillId="5" borderId="27" xfId="0" applyNumberFormat="1" applyFont="1" applyFill="1" applyBorder="1" applyAlignment="1" applyProtection="1">
      <alignment horizontal="right"/>
    </xf>
    <xf numFmtId="10" fontId="7" fillId="5" borderId="26" xfId="0" applyNumberFormat="1" applyFont="1" applyFill="1" applyBorder="1" applyAlignment="1" applyProtection="1">
      <alignment horizontal="right"/>
    </xf>
    <xf numFmtId="10" fontId="7" fillId="5" borderId="276" xfId="0" applyNumberFormat="1" applyFont="1" applyFill="1" applyBorder="1" applyAlignment="1" applyProtection="1">
      <alignment horizontal="right"/>
    </xf>
    <xf numFmtId="9" fontId="7" fillId="5" borderId="158" xfId="3" applyFont="1" applyFill="1" applyBorder="1" applyAlignment="1" applyProtection="1">
      <alignment horizontal="left" vertical="center" wrapText="1"/>
      <protection locked="0"/>
    </xf>
    <xf numFmtId="37" fontId="7" fillId="5" borderId="158" xfId="0" applyNumberFormat="1" applyFont="1" applyFill="1" applyBorder="1" applyAlignment="1" applyProtection="1">
      <alignment horizontal="left" vertical="center" wrapText="1"/>
      <protection locked="0"/>
    </xf>
    <xf numFmtId="37" fontId="7" fillId="5" borderId="123" xfId="0" applyNumberFormat="1" applyFont="1" applyFill="1" applyBorder="1" applyAlignment="1" applyProtection="1">
      <alignment horizontal="left" vertical="center" wrapText="1"/>
      <protection locked="0"/>
    </xf>
    <xf numFmtId="37" fontId="7" fillId="5" borderId="42" xfId="0" applyNumberFormat="1" applyFont="1" applyFill="1" applyBorder="1" applyProtection="1"/>
    <xf numFmtId="37" fontId="7" fillId="5" borderId="43" xfId="0" applyNumberFormat="1" applyFont="1" applyFill="1" applyBorder="1" applyProtection="1"/>
    <xf numFmtId="37" fontId="7" fillId="5" borderId="45" xfId="0" applyNumberFormat="1" applyFont="1" applyFill="1" applyBorder="1" applyProtection="1"/>
    <xf numFmtId="37" fontId="7" fillId="5" borderId="55" xfId="0" applyNumberFormat="1" applyFont="1" applyFill="1" applyBorder="1" applyProtection="1"/>
    <xf numFmtId="37" fontId="7" fillId="5" borderId="82" xfId="0" applyNumberFormat="1" applyFont="1" applyFill="1" applyBorder="1" applyProtection="1"/>
    <xf numFmtId="10" fontId="7" fillId="5" borderId="97" xfId="0" applyNumberFormat="1" applyFont="1" applyFill="1" applyBorder="1" applyProtection="1"/>
    <xf numFmtId="10" fontId="15" fillId="5" borderId="97" xfId="0" applyNumberFormat="1" applyFont="1" applyFill="1" applyBorder="1" applyProtection="1"/>
    <xf numFmtId="10" fontId="7" fillId="5" borderId="156" xfId="0" applyNumberFormat="1" applyFont="1" applyFill="1" applyBorder="1" applyProtection="1"/>
    <xf numFmtId="10" fontId="7" fillId="5" borderId="283" xfId="0" applyNumberFormat="1" applyFont="1" applyFill="1" applyBorder="1" applyProtection="1"/>
    <xf numFmtId="10" fontId="7" fillId="5" borderId="72" xfId="0" applyNumberFormat="1" applyFont="1" applyFill="1" applyBorder="1" applyAlignment="1" applyProtection="1">
      <alignment horizontal="right"/>
    </xf>
    <xf numFmtId="10" fontId="7" fillId="5" borderId="64" xfId="0" applyNumberFormat="1" applyFont="1" applyFill="1" applyBorder="1" applyAlignment="1" applyProtection="1">
      <alignment horizontal="right"/>
    </xf>
    <xf numFmtId="37" fontId="7" fillId="5" borderId="38" xfId="0" applyNumberFormat="1" applyFont="1" applyFill="1" applyBorder="1" applyProtection="1"/>
    <xf numFmtId="37" fontId="7" fillId="5" borderId="64" xfId="0" applyNumberFormat="1" applyFont="1" applyFill="1" applyBorder="1" applyProtection="1"/>
    <xf numFmtId="37" fontId="7" fillId="5" borderId="56" xfId="0" applyNumberFormat="1" applyFont="1" applyFill="1" applyBorder="1" applyProtection="1"/>
    <xf numFmtId="37" fontId="7" fillId="5" borderId="51" xfId="0" applyNumberFormat="1" applyFont="1" applyFill="1" applyBorder="1" applyProtection="1"/>
    <xf numFmtId="10" fontId="7" fillId="5" borderId="61" xfId="0" applyNumberFormat="1" applyFont="1" applyFill="1" applyBorder="1" applyProtection="1"/>
    <xf numFmtId="10" fontId="57" fillId="5" borderId="6" xfId="0" applyNumberFormat="1" applyFont="1" applyFill="1" applyBorder="1" applyProtection="1"/>
    <xf numFmtId="10" fontId="15" fillId="5" borderId="61" xfId="0" applyNumberFormat="1" applyFont="1" applyFill="1" applyBorder="1" applyProtection="1"/>
    <xf numFmtId="10" fontId="7" fillId="5" borderId="6" xfId="0" applyNumberFormat="1" applyFont="1" applyFill="1" applyBorder="1" applyProtection="1"/>
    <xf numFmtId="10" fontId="7" fillId="5" borderId="284" xfId="0" applyNumberFormat="1" applyFont="1" applyFill="1" applyBorder="1" applyProtection="1"/>
    <xf numFmtId="0" fontId="34" fillId="5" borderId="0" xfId="0" applyFont="1" applyFill="1" applyBorder="1" applyAlignment="1" applyProtection="1"/>
    <xf numFmtId="0" fontId="35" fillId="5" borderId="0" xfId="0" applyFont="1" applyFill="1" applyBorder="1" applyAlignment="1" applyProtection="1"/>
    <xf numFmtId="0" fontId="66" fillId="5" borderId="0" xfId="0" applyFont="1" applyFill="1" applyBorder="1" applyProtection="1"/>
    <xf numFmtId="0" fontId="70" fillId="5" borderId="65" xfId="0" applyFont="1" applyFill="1" applyBorder="1" applyAlignment="1" applyProtection="1"/>
    <xf numFmtId="0" fontId="40" fillId="5" borderId="109" xfId="0" applyFont="1" applyFill="1" applyBorder="1" applyAlignment="1" applyProtection="1">
      <alignment horizontal="center" wrapText="1" shrinkToFit="1"/>
    </xf>
    <xf numFmtId="0" fontId="7" fillId="5" borderId="0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/>
    <xf numFmtId="0" fontId="15" fillId="5" borderId="0" xfId="0" applyFont="1" applyFill="1" applyBorder="1" applyAlignment="1" applyProtection="1"/>
    <xf numFmtId="0" fontId="7" fillId="5" borderId="106" xfId="0" applyFont="1" applyFill="1" applyBorder="1" applyAlignment="1" applyProtection="1">
      <alignment horizontal="center"/>
    </xf>
    <xf numFmtId="0" fontId="7" fillId="5" borderId="104" xfId="0" applyFont="1" applyFill="1" applyBorder="1" applyAlignment="1" applyProtection="1">
      <alignment horizontal="center"/>
    </xf>
    <xf numFmtId="165" fontId="15" fillId="5" borderId="0" xfId="0" applyNumberFormat="1" applyFont="1" applyFill="1" applyBorder="1" applyAlignment="1" applyProtection="1">
      <alignment horizontal="right" shrinkToFit="1"/>
    </xf>
    <xf numFmtId="165" fontId="15" fillId="5" borderId="65" xfId="0" applyNumberFormat="1" applyFont="1" applyFill="1" applyBorder="1" applyAlignment="1" applyProtection="1">
      <alignment horizontal="right" shrinkToFit="1"/>
    </xf>
    <xf numFmtId="10" fontId="15" fillId="5" borderId="68" xfId="0" applyNumberFormat="1" applyFont="1" applyFill="1" applyBorder="1" applyAlignment="1" applyProtection="1">
      <alignment vertical="center" wrapText="1" shrinkToFit="1"/>
    </xf>
    <xf numFmtId="0" fontId="15" fillId="5" borderId="68" xfId="0" applyFont="1" applyFill="1" applyBorder="1" applyAlignment="1" applyProtection="1">
      <alignment vertical="center" wrapText="1" shrinkToFit="1"/>
    </xf>
    <xf numFmtId="10" fontId="15" fillId="5" borderId="103" xfId="0" applyNumberFormat="1" applyFont="1" applyFill="1" applyBorder="1" applyAlignment="1" applyProtection="1">
      <alignment vertical="center" wrapText="1" shrinkToFit="1"/>
    </xf>
    <xf numFmtId="10" fontId="15" fillId="5" borderId="65" xfId="0" applyNumberFormat="1" applyFont="1" applyFill="1" applyBorder="1" applyAlignment="1" applyProtection="1">
      <alignment vertical="center" wrapText="1" shrinkToFit="1"/>
    </xf>
    <xf numFmtId="0" fontId="15" fillId="5" borderId="65" xfId="0" applyFont="1" applyFill="1" applyBorder="1" applyAlignment="1" applyProtection="1">
      <alignment vertical="center" wrapText="1" shrinkToFit="1"/>
    </xf>
    <xf numFmtId="10" fontId="15" fillId="5" borderId="105" xfId="0" applyNumberFormat="1" applyFont="1" applyFill="1" applyBorder="1" applyAlignment="1" applyProtection="1">
      <alignment vertical="center" wrapText="1" shrinkToFit="1"/>
    </xf>
    <xf numFmtId="0" fontId="35" fillId="5" borderId="108" xfId="0" applyFont="1" applyFill="1" applyBorder="1" applyAlignment="1" applyProtection="1">
      <alignment horizontal="left" vertical="center"/>
    </xf>
    <xf numFmtId="0" fontId="35" fillId="5" borderId="36" xfId="0" applyFont="1" applyFill="1" applyBorder="1" applyAlignment="1" applyProtection="1">
      <alignment horizontal="left" vertical="center"/>
    </xf>
    <xf numFmtId="165" fontId="34" fillId="5" borderId="36" xfId="0" applyNumberFormat="1" applyFont="1" applyFill="1" applyBorder="1" applyAlignment="1" applyProtection="1">
      <alignment horizontal="right" vertical="center"/>
    </xf>
    <xf numFmtId="0" fontId="66" fillId="5" borderId="0" xfId="0" applyFont="1" applyFill="1" applyBorder="1" applyAlignment="1" applyProtection="1">
      <alignment horizontal="right" vertical="center"/>
    </xf>
    <xf numFmtId="165" fontId="35" fillId="5" borderId="107" xfId="0" applyNumberFormat="1" applyFont="1" applyFill="1" applyBorder="1" applyAlignment="1" applyProtection="1">
      <alignment vertical="center"/>
    </xf>
    <xf numFmtId="0" fontId="0" fillId="5" borderId="0" xfId="0" applyFill="1" applyBorder="1" applyAlignment="1"/>
    <xf numFmtId="0" fontId="0" fillId="5" borderId="107" xfId="0" applyFill="1" applyBorder="1" applyAlignment="1"/>
    <xf numFmtId="0" fontId="35" fillId="5" borderId="119" xfId="0" applyFont="1" applyFill="1" applyBorder="1" applyAlignment="1" applyProtection="1">
      <alignment horizontal="left" vertical="center" wrapText="1" shrinkToFit="1"/>
    </xf>
    <xf numFmtId="0" fontId="16" fillId="5" borderId="36" xfId="0" applyFont="1" applyFill="1" applyBorder="1" applyAlignment="1" applyProtection="1">
      <alignment wrapText="1" shrinkToFit="1"/>
    </xf>
    <xf numFmtId="3" fontId="38" fillId="5" borderId="67" xfId="0" applyNumberFormat="1" applyFont="1" applyFill="1" applyBorder="1" applyAlignment="1" applyProtection="1">
      <alignment horizontal="right" vertical="center" wrapText="1"/>
    </xf>
    <xf numFmtId="0" fontId="38" fillId="5" borderId="207" xfId="0" applyFont="1" applyFill="1" applyBorder="1" applyAlignment="1" applyProtection="1">
      <alignment horizontal="left" vertical="center" wrapText="1"/>
    </xf>
    <xf numFmtId="0" fontId="40" fillId="5" borderId="129" xfId="0" applyFont="1" applyFill="1" applyBorder="1" applyAlignment="1" applyProtection="1">
      <alignment horizontal="left" vertical="center" wrapText="1"/>
    </xf>
    <xf numFmtId="3" fontId="40" fillId="5" borderId="130" xfId="0" applyNumberFormat="1" applyFont="1" applyFill="1" applyBorder="1" applyAlignment="1" applyProtection="1">
      <alignment horizontal="right" vertical="center" wrapText="1"/>
    </xf>
    <xf numFmtId="0" fontId="0" fillId="5" borderId="208" xfId="0" applyFill="1" applyBorder="1" applyProtection="1"/>
    <xf numFmtId="0" fontId="0" fillId="5" borderId="214" xfId="0" applyFill="1" applyBorder="1" applyAlignment="1" applyProtection="1"/>
    <xf numFmtId="0" fontId="0" fillId="5" borderId="149" xfId="0" applyFill="1" applyBorder="1" applyAlignment="1" applyProtection="1"/>
    <xf numFmtId="0" fontId="0" fillId="5" borderId="215" xfId="0" applyFill="1" applyBorder="1" applyAlignment="1" applyProtection="1"/>
    <xf numFmtId="0" fontId="0" fillId="5" borderId="131" xfId="0" applyFill="1" applyBorder="1" applyAlignment="1" applyProtection="1"/>
    <xf numFmtId="0" fontId="0" fillId="5" borderId="151" xfId="0" applyFill="1" applyBorder="1" applyAlignment="1" applyProtection="1"/>
    <xf numFmtId="0" fontId="32" fillId="5" borderId="0" xfId="0" applyFont="1" applyFill="1" applyBorder="1" applyAlignment="1" applyProtection="1"/>
    <xf numFmtId="0" fontId="32" fillId="5" borderId="107" xfId="0" applyFont="1" applyFill="1" applyBorder="1" applyAlignment="1" applyProtection="1"/>
    <xf numFmtId="0" fontId="66" fillId="5" borderId="36" xfId="0" applyFont="1" applyFill="1" applyBorder="1" applyAlignment="1" applyProtection="1">
      <alignment horizontal="right" vertical="center"/>
    </xf>
    <xf numFmtId="0" fontId="32" fillId="5" borderId="117" xfId="0" applyFont="1" applyFill="1" applyBorder="1" applyAlignment="1" applyProtection="1"/>
    <xf numFmtId="0" fontId="38" fillId="5" borderId="104" xfId="0" applyFont="1" applyFill="1" applyBorder="1" applyAlignment="1" applyProtection="1">
      <alignment horizontal="left" vertical="center" wrapText="1"/>
    </xf>
    <xf numFmtId="0" fontId="38" fillId="5" borderId="65" xfId="0" applyFont="1" applyFill="1" applyBorder="1" applyAlignment="1" applyProtection="1">
      <alignment horizontal="left" vertical="center" wrapText="1"/>
    </xf>
    <xf numFmtId="165" fontId="35" fillId="6" borderId="101" xfId="0" applyNumberFormat="1" applyFont="1" applyFill="1" applyBorder="1" applyAlignment="1" applyProtection="1">
      <alignment vertical="center"/>
    </xf>
    <xf numFmtId="165" fontId="35" fillId="6" borderId="105" xfId="0" applyNumberFormat="1" applyFont="1" applyFill="1" applyBorder="1" applyAlignment="1" applyProtection="1">
      <alignment vertical="center"/>
    </xf>
    <xf numFmtId="3" fontId="38" fillId="6" borderId="109" xfId="0" applyNumberFormat="1" applyFont="1" applyFill="1" applyBorder="1" applyAlignment="1" applyProtection="1">
      <alignment horizontal="right" vertical="center" wrapText="1" shrinkToFit="1"/>
    </xf>
    <xf numFmtId="9" fontId="48" fillId="6" borderId="165" xfId="0" applyNumberFormat="1" applyFont="1" applyFill="1" applyBorder="1" applyAlignment="1" applyProtection="1">
      <alignment horizontal="center" vertical="center" wrapText="1" shrinkToFit="1"/>
    </xf>
    <xf numFmtId="3" fontId="38" fillId="6" borderId="166" xfId="0" applyNumberFormat="1" applyFont="1" applyFill="1" applyBorder="1" applyAlignment="1" applyProtection="1">
      <alignment vertical="center" wrapText="1" shrinkToFit="1"/>
    </xf>
    <xf numFmtId="3" fontId="38" fillId="6" borderId="130" xfId="0" applyNumberFormat="1" applyFont="1" applyFill="1" applyBorder="1" applyAlignment="1" applyProtection="1">
      <alignment vertical="center" wrapText="1" shrinkToFit="1"/>
    </xf>
    <xf numFmtId="10" fontId="38" fillId="6" borderId="165" xfId="0" applyNumberFormat="1" applyFont="1" applyFill="1" applyBorder="1" applyAlignment="1" applyProtection="1">
      <alignment horizontal="center" vertical="center" wrapText="1" shrinkToFit="1"/>
    </xf>
    <xf numFmtId="3" fontId="38" fillId="6" borderId="164" xfId="0" applyNumberFormat="1" applyFont="1" applyFill="1" applyBorder="1" applyAlignment="1" applyProtection="1">
      <alignment horizontal="right" vertical="center" wrapText="1" shrinkToFit="1"/>
    </xf>
    <xf numFmtId="3" fontId="38" fillId="6" borderId="105" xfId="0" applyNumberFormat="1" applyFont="1" applyFill="1" applyBorder="1" applyAlignment="1" applyProtection="1">
      <alignment horizontal="right" vertical="center" wrapText="1" shrinkToFit="1"/>
    </xf>
    <xf numFmtId="14" fontId="74" fillId="6" borderId="150" xfId="0" applyNumberFormat="1" applyFont="1" applyFill="1" applyBorder="1" applyAlignment="1" applyProtection="1">
      <alignment horizontal="center" vertical="center" wrapText="1" shrinkToFit="1"/>
    </xf>
    <xf numFmtId="9" fontId="15" fillId="6" borderId="100" xfId="0" applyNumberFormat="1" applyFont="1" applyFill="1" applyBorder="1" applyAlignment="1" applyProtection="1">
      <alignment horizontal="right" wrapText="1" shrinkToFit="1"/>
    </xf>
    <xf numFmtId="165" fontId="35" fillId="6" borderId="101" xfId="0" applyNumberFormat="1" applyFont="1" applyFill="1" applyBorder="1" applyProtection="1"/>
    <xf numFmtId="165" fontId="35" fillId="6" borderId="105" xfId="0" applyNumberFormat="1" applyFont="1" applyFill="1" applyBorder="1" applyAlignment="1" applyProtection="1"/>
    <xf numFmtId="165" fontId="35" fillId="6" borderId="101" xfId="0" applyNumberFormat="1" applyFont="1" applyFill="1" applyBorder="1" applyAlignment="1" applyProtection="1">
      <alignment horizontal="right"/>
    </xf>
    <xf numFmtId="165" fontId="35" fillId="6" borderId="105" xfId="0" applyNumberFormat="1" applyFont="1" applyFill="1" applyBorder="1" applyAlignment="1" applyProtection="1">
      <alignment horizontal="right"/>
    </xf>
    <xf numFmtId="165" fontId="15" fillId="6" borderId="67" xfId="1" applyNumberFormat="1" applyFont="1" applyFill="1" applyBorder="1" applyAlignment="1">
      <alignment horizontal="left" vertical="center"/>
    </xf>
    <xf numFmtId="165" fontId="15" fillId="6" borderId="67" xfId="0" applyNumberFormat="1" applyFont="1" applyFill="1" applyBorder="1" applyAlignment="1">
      <alignment horizontal="left" vertical="center"/>
    </xf>
    <xf numFmtId="165" fontId="15" fillId="6" borderId="133" xfId="0" applyNumberFormat="1" applyFont="1" applyFill="1" applyBorder="1" applyAlignment="1" applyProtection="1">
      <alignment horizontal="left" vertical="center"/>
    </xf>
    <xf numFmtId="165" fontId="35" fillId="6" borderId="127" xfId="0" applyNumberFormat="1" applyFont="1" applyFill="1" applyBorder="1" applyAlignment="1" applyProtection="1">
      <alignment horizontal="left" vertical="center"/>
    </xf>
    <xf numFmtId="165" fontId="35" fillId="6" borderId="105" xfId="0" applyNumberFormat="1" applyFont="1" applyFill="1" applyBorder="1" applyProtection="1"/>
    <xf numFmtId="165" fontId="35" fillId="6" borderId="101" xfId="0" applyNumberFormat="1" applyFont="1" applyFill="1" applyBorder="1" applyAlignment="1" applyProtection="1">
      <alignment horizontal="right" vertical="center" wrapText="1" shrinkToFit="1"/>
    </xf>
    <xf numFmtId="165" fontId="35" fillId="6" borderId="105" xfId="0" applyNumberFormat="1" applyFont="1" applyFill="1" applyBorder="1" applyAlignment="1" applyProtection="1">
      <alignment horizontal="right" vertical="center" wrapText="1" shrinkToFit="1"/>
    </xf>
    <xf numFmtId="0" fontId="64" fillId="5" borderId="106" xfId="0" applyFont="1" applyFill="1" applyBorder="1" applyAlignment="1" applyProtection="1">
      <alignment horizontal="right" vertical="center"/>
    </xf>
    <xf numFmtId="0" fontId="64" fillId="5" borderId="108" xfId="0" applyFont="1" applyFill="1" applyBorder="1" applyAlignment="1" applyProtection="1">
      <alignment horizontal="right" vertical="center"/>
    </xf>
    <xf numFmtId="0" fontId="63" fillId="5" borderId="106" xfId="0" applyFont="1" applyFill="1" applyBorder="1" applyProtection="1"/>
    <xf numFmtId="0" fontId="63" fillId="5" borderId="0" xfId="0" applyFont="1" applyFill="1" applyBorder="1" applyProtection="1"/>
    <xf numFmtId="0" fontId="64" fillId="5" borderId="0" xfId="0" applyFont="1" applyFill="1" applyBorder="1" applyProtection="1"/>
    <xf numFmtId="0" fontId="63" fillId="5" borderId="104" xfId="0" applyFont="1" applyFill="1" applyBorder="1" applyAlignment="1" applyProtection="1"/>
    <xf numFmtId="0" fontId="63" fillId="5" borderId="65" xfId="0" applyFont="1" applyFill="1" applyBorder="1" applyAlignment="1" applyProtection="1"/>
    <xf numFmtId="0" fontId="77" fillId="5" borderId="65" xfId="0" applyFont="1" applyFill="1" applyBorder="1" applyAlignment="1" applyProtection="1"/>
    <xf numFmtId="0" fontId="8" fillId="5" borderId="13" xfId="0" applyFont="1" applyFill="1" applyBorder="1" applyAlignment="1" applyProtection="1">
      <alignment horizontal="center"/>
    </xf>
    <xf numFmtId="0" fontId="0" fillId="5" borderId="11" xfId="0" applyFill="1" applyBorder="1" applyAlignment="1"/>
    <xf numFmtId="0" fontId="8" fillId="5" borderId="23" xfId="0" applyFont="1" applyFill="1" applyBorder="1" applyAlignment="1" applyProtection="1">
      <alignment horizontal="center"/>
    </xf>
    <xf numFmtId="3" fontId="8" fillId="5" borderId="23" xfId="0" applyNumberFormat="1" applyFont="1" applyFill="1" applyBorder="1" applyAlignment="1" applyProtection="1">
      <alignment horizontal="right"/>
    </xf>
    <xf numFmtId="3" fontId="9" fillId="5" borderId="23" xfId="0" applyNumberFormat="1" applyFont="1" applyFill="1" applyBorder="1" applyAlignment="1" applyProtection="1">
      <alignment horizontal="right"/>
    </xf>
    <xf numFmtId="3" fontId="9" fillId="5" borderId="13" xfId="0" applyNumberFormat="1" applyFont="1" applyFill="1" applyBorder="1" applyAlignment="1" applyProtection="1">
      <alignment horizontal="right"/>
    </xf>
    <xf numFmtId="0" fontId="10" fillId="5" borderId="172" xfId="0" applyFont="1" applyFill="1" applyBorder="1"/>
    <xf numFmtId="0" fontId="10" fillId="5" borderId="178" xfId="0" applyFont="1" applyFill="1" applyBorder="1"/>
    <xf numFmtId="3" fontId="1" fillId="5" borderId="178" xfId="0" applyNumberFormat="1" applyFont="1" applyFill="1" applyBorder="1"/>
    <xf numFmtId="3" fontId="1" fillId="5" borderId="189" xfId="0" applyNumberFormat="1" applyFont="1" applyFill="1" applyBorder="1"/>
    <xf numFmtId="3" fontId="1" fillId="5" borderId="210" xfId="0" applyNumberFormat="1" applyFont="1" applyFill="1" applyBorder="1" applyAlignment="1" applyProtection="1">
      <alignment horizontal="right"/>
    </xf>
    <xf numFmtId="3" fontId="1" fillId="5" borderId="180" xfId="0" applyNumberFormat="1" applyFont="1" applyFill="1" applyBorder="1" applyAlignment="1" applyProtection="1">
      <alignment horizontal="right"/>
    </xf>
    <xf numFmtId="3" fontId="1" fillId="5" borderId="186" xfId="0" applyNumberFormat="1" applyFont="1" applyFill="1" applyBorder="1" applyAlignment="1" applyProtection="1">
      <alignment horizontal="right"/>
    </xf>
    <xf numFmtId="3" fontId="1" fillId="5" borderId="182" xfId="0" applyNumberFormat="1" applyFont="1" applyFill="1" applyBorder="1" applyAlignment="1" applyProtection="1">
      <alignment horizontal="right"/>
    </xf>
    <xf numFmtId="3" fontId="1" fillId="5" borderId="147" xfId="0" applyNumberFormat="1" applyFont="1" applyFill="1" applyBorder="1" applyAlignment="1" applyProtection="1">
      <alignment horizontal="right"/>
    </xf>
    <xf numFmtId="3" fontId="1" fillId="5" borderId="187" xfId="0" applyNumberFormat="1" applyFont="1" applyFill="1" applyBorder="1" applyAlignment="1" applyProtection="1">
      <alignment horizontal="right"/>
    </xf>
    <xf numFmtId="3" fontId="9" fillId="5" borderId="54" xfId="0" applyNumberFormat="1" applyFont="1" applyFill="1" applyBorder="1" applyAlignment="1" applyProtection="1">
      <alignment horizontal="right"/>
    </xf>
    <xf numFmtId="3" fontId="9" fillId="5" borderId="57" xfId="0" applyNumberFormat="1" applyFont="1" applyFill="1" applyBorder="1" applyAlignment="1" applyProtection="1">
      <alignment horizontal="right"/>
    </xf>
    <xf numFmtId="3" fontId="9" fillId="5" borderId="41" xfId="0" applyNumberFormat="1" applyFont="1" applyFill="1" applyBorder="1" applyAlignment="1" applyProtection="1">
      <alignment horizontal="right"/>
    </xf>
    <xf numFmtId="3" fontId="9" fillId="5" borderId="27" xfId="0" applyNumberFormat="1" applyFont="1" applyFill="1" applyBorder="1" applyAlignment="1" applyProtection="1">
      <alignment horizontal="right"/>
    </xf>
    <xf numFmtId="0" fontId="10" fillId="6" borderId="98" xfId="0" applyFont="1" applyFill="1" applyBorder="1" applyAlignment="1" applyProtection="1">
      <alignment horizontal="center"/>
      <protection locked="0"/>
    </xf>
    <xf numFmtId="0" fontId="10" fillId="6" borderId="0" xfId="0" applyFont="1" applyFill="1" applyBorder="1" applyAlignment="1" applyProtection="1">
      <alignment horizontal="center"/>
      <protection locked="0"/>
    </xf>
    <xf numFmtId="3" fontId="9" fillId="6" borderId="41" xfId="0" applyNumberFormat="1" applyFont="1" applyFill="1" applyBorder="1" applyAlignment="1" applyProtection="1">
      <alignment horizontal="right"/>
      <protection locked="0"/>
    </xf>
    <xf numFmtId="3" fontId="9" fillId="6" borderId="50" xfId="0" applyNumberFormat="1" applyFont="1" applyFill="1" applyBorder="1" applyAlignment="1" applyProtection="1">
      <alignment horizontal="right"/>
      <protection locked="0"/>
    </xf>
    <xf numFmtId="3" fontId="9" fillId="6" borderId="39" xfId="0" applyNumberFormat="1" applyFont="1" applyFill="1" applyBorder="1" applyAlignment="1" applyProtection="1">
      <alignment horizontal="right"/>
      <protection locked="0"/>
    </xf>
    <xf numFmtId="3" fontId="9" fillId="6" borderId="53" xfId="0" applyNumberFormat="1" applyFont="1" applyFill="1" applyBorder="1" applyAlignment="1" applyProtection="1">
      <alignment horizontal="right"/>
      <protection locked="0"/>
    </xf>
    <xf numFmtId="3" fontId="9" fillId="6" borderId="58" xfId="0" applyNumberFormat="1" applyFont="1" applyFill="1" applyBorder="1" applyAlignment="1" applyProtection="1">
      <alignment horizontal="right"/>
      <protection locked="0"/>
    </xf>
    <xf numFmtId="3" fontId="9" fillId="6" borderId="51" xfId="0" applyNumberFormat="1" applyFont="1" applyFill="1" applyBorder="1" applyAlignment="1" applyProtection="1">
      <alignment horizontal="right"/>
      <protection locked="0"/>
    </xf>
    <xf numFmtId="3" fontId="9" fillId="6" borderId="38" xfId="0" applyNumberFormat="1" applyFont="1" applyFill="1" applyBorder="1" applyAlignment="1" applyProtection="1">
      <alignment horizontal="right"/>
      <protection locked="0"/>
    </xf>
    <xf numFmtId="3" fontId="9" fillId="6" borderId="54" xfId="0" applyNumberFormat="1" applyFont="1" applyFill="1" applyBorder="1" applyAlignment="1" applyProtection="1">
      <alignment horizontal="right"/>
      <protection locked="0"/>
    </xf>
    <xf numFmtId="3" fontId="9" fillId="6" borderId="57" xfId="0" applyNumberFormat="1" applyFont="1" applyFill="1" applyBorder="1" applyAlignment="1" applyProtection="1">
      <alignment horizontal="right"/>
      <protection locked="0"/>
    </xf>
    <xf numFmtId="3" fontId="9" fillId="6" borderId="0" xfId="0" applyNumberFormat="1" applyFont="1" applyFill="1" applyBorder="1" applyAlignment="1" applyProtection="1">
      <alignment horizontal="right"/>
      <protection locked="0"/>
    </xf>
    <xf numFmtId="3" fontId="9" fillId="6" borderId="73" xfId="0" applyNumberFormat="1" applyFont="1" applyFill="1" applyBorder="1" applyAlignment="1" applyProtection="1">
      <alignment horizontal="right"/>
      <protection locked="0"/>
    </xf>
    <xf numFmtId="3" fontId="9" fillId="6" borderId="60" xfId="0" applyNumberFormat="1" applyFont="1" applyFill="1" applyBorder="1" applyAlignment="1" applyProtection="1">
      <alignment horizontal="right"/>
      <protection locked="0"/>
    </xf>
    <xf numFmtId="3" fontId="9" fillId="6" borderId="16" xfId="0" applyNumberFormat="1" applyFont="1" applyFill="1" applyBorder="1" applyAlignment="1" applyProtection="1">
      <alignment horizontal="right"/>
      <protection locked="0"/>
    </xf>
    <xf numFmtId="3" fontId="9" fillId="6" borderId="59" xfId="0" applyNumberFormat="1" applyFont="1" applyFill="1" applyBorder="1" applyAlignment="1" applyProtection="1">
      <alignment horizontal="right"/>
      <protection locked="0"/>
    </xf>
    <xf numFmtId="0" fontId="38" fillId="6" borderId="0" xfId="0" applyFont="1" applyFill="1" applyAlignment="1" applyProtection="1">
      <alignment horizontal="right"/>
      <protection locked="0"/>
    </xf>
    <xf numFmtId="3" fontId="9" fillId="6" borderId="27" xfId="0" applyNumberFormat="1" applyFont="1" applyFill="1" applyBorder="1" applyAlignment="1" applyProtection="1">
      <alignment horizontal="right"/>
      <protection locked="0"/>
    </xf>
    <xf numFmtId="0" fontId="9" fillId="6" borderId="15" xfId="0" applyFont="1" applyFill="1" applyBorder="1" applyAlignment="1" applyProtection="1">
      <alignment horizontal="left" vertical="center"/>
      <protection locked="0"/>
    </xf>
    <xf numFmtId="0" fontId="9" fillId="6" borderId="0" xfId="0" applyFont="1" applyFill="1" applyAlignment="1" applyProtection="1">
      <alignment horizontal="left" vertical="center"/>
      <protection locked="0"/>
    </xf>
    <xf numFmtId="3" fontId="1" fillId="6" borderId="182" xfId="0" applyNumberFormat="1" applyFont="1" applyFill="1" applyBorder="1" applyAlignment="1" applyProtection="1">
      <alignment horizontal="right"/>
      <protection locked="0"/>
    </xf>
    <xf numFmtId="3" fontId="1" fillId="6" borderId="147" xfId="0" applyNumberFormat="1" applyFont="1" applyFill="1" applyBorder="1" applyAlignment="1" applyProtection="1">
      <alignment horizontal="right"/>
      <protection locked="0"/>
    </xf>
    <xf numFmtId="3" fontId="1" fillId="6" borderId="184" xfId="0" applyNumberFormat="1" applyFont="1" applyFill="1" applyBorder="1" applyAlignment="1" applyProtection="1">
      <alignment horizontal="right"/>
      <protection locked="0"/>
    </xf>
    <xf numFmtId="3" fontId="1" fillId="6" borderId="187" xfId="0" applyNumberFormat="1" applyFont="1" applyFill="1" applyBorder="1" applyAlignment="1" applyProtection="1">
      <alignment horizontal="right"/>
    </xf>
    <xf numFmtId="3" fontId="1" fillId="6" borderId="194" xfId="0" applyNumberFormat="1" applyFont="1" applyFill="1" applyBorder="1" applyAlignment="1" applyProtection="1">
      <alignment horizontal="right"/>
      <protection locked="0"/>
    </xf>
    <xf numFmtId="3" fontId="1" fillId="6" borderId="261" xfId="0" applyNumberFormat="1" applyFont="1" applyFill="1" applyBorder="1" applyAlignment="1" applyProtection="1">
      <alignment horizontal="right"/>
      <protection locked="0"/>
    </xf>
    <xf numFmtId="3" fontId="1" fillId="6" borderId="196" xfId="0" applyNumberFormat="1" applyFont="1" applyFill="1" applyBorder="1" applyAlignment="1" applyProtection="1">
      <alignment horizontal="right"/>
      <protection locked="0"/>
    </xf>
    <xf numFmtId="3" fontId="1" fillId="6" borderId="181" xfId="0" applyNumberFormat="1" applyFont="1" applyFill="1" applyBorder="1" applyAlignment="1" applyProtection="1">
      <alignment horizontal="right"/>
      <protection locked="0"/>
    </xf>
    <xf numFmtId="3" fontId="1" fillId="6" borderId="197" xfId="0" applyNumberFormat="1" applyFont="1" applyFill="1" applyBorder="1" applyAlignment="1" applyProtection="1">
      <alignment horizontal="right"/>
      <protection locked="0"/>
    </xf>
    <xf numFmtId="3" fontId="1" fillId="6" borderId="185" xfId="0" applyNumberFormat="1" applyFont="1" applyFill="1" applyBorder="1" applyAlignment="1" applyProtection="1">
      <alignment horizontal="right"/>
      <protection locked="0"/>
    </xf>
    <xf numFmtId="3" fontId="11" fillId="6" borderId="187" xfId="0" applyNumberFormat="1" applyFont="1" applyFill="1" applyBorder="1" applyProtection="1"/>
    <xf numFmtId="3" fontId="11" fillId="6" borderId="198" xfId="0" applyNumberFormat="1" applyFont="1" applyFill="1" applyBorder="1" applyProtection="1"/>
    <xf numFmtId="3" fontId="11" fillId="6" borderId="188" xfId="0" applyNumberFormat="1" applyFont="1" applyFill="1" applyBorder="1" applyProtection="1"/>
    <xf numFmtId="0" fontId="13" fillId="5" borderId="0" xfId="0" applyFont="1" applyFill="1" applyAlignment="1">
      <alignment horizontal="center"/>
    </xf>
    <xf numFmtId="0" fontId="16" fillId="5" borderId="0" xfId="0" applyFont="1" applyFill="1"/>
    <xf numFmtId="0" fontId="13" fillId="5" borderId="0" xfId="0" applyFont="1" applyFill="1"/>
    <xf numFmtId="0" fontId="13" fillId="5" borderId="190" xfId="0" applyFont="1" applyFill="1" applyBorder="1"/>
    <xf numFmtId="0" fontId="13" fillId="5" borderId="256" xfId="0" applyFont="1" applyFill="1" applyBorder="1"/>
    <xf numFmtId="0" fontId="13" fillId="5" borderId="248" xfId="0" applyFont="1" applyFill="1" applyBorder="1"/>
    <xf numFmtId="0" fontId="13" fillId="5" borderId="257" xfId="0" applyFont="1" applyFill="1" applyBorder="1"/>
    <xf numFmtId="0" fontId="13" fillId="5" borderId="249" xfId="0" applyFont="1" applyFill="1" applyBorder="1"/>
    <xf numFmtId="0" fontId="13" fillId="5" borderId="258" xfId="0" applyFont="1" applyFill="1" applyBorder="1"/>
    <xf numFmtId="0" fontId="13" fillId="5" borderId="259" xfId="0" applyFont="1" applyFill="1" applyBorder="1"/>
    <xf numFmtId="0" fontId="13" fillId="5" borderId="192" xfId="0" applyFont="1" applyFill="1" applyBorder="1"/>
    <xf numFmtId="0" fontId="13" fillId="5" borderId="179" xfId="0" applyFont="1" applyFill="1" applyBorder="1"/>
    <xf numFmtId="0" fontId="10" fillId="5" borderId="219" xfId="0" applyFont="1" applyFill="1" applyBorder="1"/>
    <xf numFmtId="0" fontId="10" fillId="5" borderId="220" xfId="0" applyFont="1" applyFill="1" applyBorder="1"/>
    <xf numFmtId="10" fontId="1" fillId="5" borderId="0" xfId="0" applyNumberFormat="1" applyFont="1" applyFill="1" applyBorder="1" applyProtection="1"/>
    <xf numFmtId="10" fontId="1" fillId="5" borderId="243" xfId="0" applyNumberFormat="1" applyFont="1" applyFill="1" applyBorder="1" applyProtection="1"/>
    <xf numFmtId="10" fontId="7" fillId="5" borderId="252" xfId="0" applyNumberFormat="1" applyFont="1" applyFill="1" applyBorder="1" applyProtection="1"/>
    <xf numFmtId="10" fontId="7" fillId="5" borderId="248" xfId="0" applyNumberFormat="1" applyFont="1" applyFill="1" applyBorder="1" applyProtection="1">
      <protection locked="0"/>
    </xf>
    <xf numFmtId="10" fontId="7" fillId="5" borderId="248" xfId="0" applyNumberFormat="1" applyFont="1" applyFill="1" applyBorder="1" applyProtection="1"/>
    <xf numFmtId="10" fontId="7" fillId="5" borderId="253" xfId="0" applyNumberFormat="1" applyFont="1" applyFill="1" applyBorder="1" applyProtection="1"/>
    <xf numFmtId="10" fontId="7" fillId="5" borderId="249" xfId="0" applyNumberFormat="1" applyFont="1" applyFill="1" applyBorder="1" applyProtection="1">
      <protection locked="0"/>
    </xf>
    <xf numFmtId="10" fontId="7" fillId="5" borderId="249" xfId="0" applyNumberFormat="1" applyFont="1" applyFill="1" applyBorder="1" applyProtection="1"/>
    <xf numFmtId="10" fontId="7" fillId="5" borderId="254" xfId="0" applyNumberFormat="1" applyFont="1" applyFill="1" applyBorder="1" applyProtection="1"/>
    <xf numFmtId="10" fontId="7" fillId="5" borderId="250" xfId="0" applyNumberFormat="1" applyFont="1" applyFill="1" applyBorder="1" applyProtection="1">
      <protection locked="0"/>
    </xf>
    <xf numFmtId="10" fontId="7" fillId="5" borderId="250" xfId="0" applyNumberFormat="1" applyFont="1" applyFill="1" applyBorder="1" applyProtection="1"/>
    <xf numFmtId="10" fontId="1" fillId="5" borderId="180" xfId="0" applyNumberFormat="1" applyFont="1" applyFill="1" applyBorder="1" applyAlignment="1" applyProtection="1">
      <alignment horizontal="right"/>
    </xf>
    <xf numFmtId="10" fontId="1" fillId="5" borderId="186" xfId="0" applyNumberFormat="1" applyFont="1" applyFill="1" applyBorder="1" applyAlignment="1" applyProtection="1">
      <alignment horizontal="right"/>
    </xf>
    <xf numFmtId="10" fontId="1" fillId="5" borderId="147" xfId="0" applyNumberFormat="1" applyFont="1" applyFill="1" applyBorder="1" applyAlignment="1" applyProtection="1">
      <alignment horizontal="right"/>
    </xf>
    <xf numFmtId="10" fontId="1" fillId="5" borderId="187" xfId="0" applyNumberFormat="1" applyFont="1" applyFill="1" applyBorder="1" applyAlignment="1" applyProtection="1">
      <alignment horizontal="right"/>
    </xf>
    <xf numFmtId="10" fontId="1" fillId="5" borderId="196" xfId="0" applyNumberFormat="1" applyFont="1" applyFill="1" applyBorder="1" applyAlignment="1" applyProtection="1">
      <alignment horizontal="right"/>
    </xf>
    <xf numFmtId="10" fontId="1" fillId="5" borderId="225" xfId="0" applyNumberFormat="1" applyFont="1" applyFill="1" applyBorder="1" applyAlignment="1" applyProtection="1">
      <alignment horizontal="right"/>
    </xf>
    <xf numFmtId="10" fontId="1" fillId="5" borderId="263" xfId="0" applyNumberFormat="1" applyFont="1" applyFill="1" applyBorder="1" applyAlignment="1" applyProtection="1">
      <alignment horizontal="right"/>
    </xf>
    <xf numFmtId="0" fontId="72" fillId="5" borderId="0" xfId="0" applyFont="1" applyFill="1"/>
    <xf numFmtId="0" fontId="16" fillId="5" borderId="143" xfId="0" applyFont="1" applyFill="1" applyBorder="1" applyAlignment="1" applyProtection="1"/>
    <xf numFmtId="0" fontId="16" fillId="5" borderId="143" xfId="0" applyFont="1" applyFill="1" applyBorder="1" applyAlignment="1" applyProtection="1">
      <alignment horizontal="center"/>
    </xf>
    <xf numFmtId="0" fontId="1" fillId="5" borderId="138" xfId="0" applyFont="1" applyFill="1" applyBorder="1" applyAlignment="1" applyProtection="1">
      <alignment horizontal="center"/>
    </xf>
    <xf numFmtId="37" fontId="16" fillId="7" borderId="34" xfId="0" applyNumberFormat="1" applyFont="1" applyFill="1" applyBorder="1" applyAlignment="1" applyProtection="1">
      <alignment horizontal="right" vertical="center"/>
    </xf>
    <xf numFmtId="37" fontId="16" fillId="7" borderId="81" xfId="0" applyNumberFormat="1" applyFont="1" applyFill="1" applyBorder="1" applyAlignment="1" applyProtection="1">
      <alignment horizontal="right" vertical="center"/>
    </xf>
    <xf numFmtId="37" fontId="16" fillId="7" borderId="63" xfId="0" applyNumberFormat="1" applyFont="1" applyFill="1" applyBorder="1" applyAlignment="1" applyProtection="1">
      <alignment horizontal="right" vertical="center"/>
    </xf>
    <xf numFmtId="37" fontId="16" fillId="7" borderId="61" xfId="0" applyNumberFormat="1" applyFont="1" applyFill="1" applyBorder="1" applyAlignment="1" applyProtection="1">
      <alignment horizontal="right" vertical="center"/>
    </xf>
    <xf numFmtId="37" fontId="16" fillId="7" borderId="88" xfId="0" applyNumberFormat="1" applyFont="1" applyFill="1" applyBorder="1" applyAlignment="1" applyProtection="1">
      <alignment horizontal="right" vertical="center"/>
    </xf>
    <xf numFmtId="0" fontId="10" fillId="6" borderId="145" xfId="0" applyFont="1" applyFill="1" applyBorder="1" applyAlignment="1" applyProtection="1">
      <alignment horizontal="left" vertical="center" wrapText="1"/>
      <protection locked="0"/>
    </xf>
    <xf numFmtId="14" fontId="10" fillId="6" borderId="145" xfId="0" applyNumberFormat="1" applyFont="1" applyFill="1" applyBorder="1" applyAlignment="1" applyProtection="1">
      <alignment horizontal="center" vertical="center" wrapText="1"/>
      <protection locked="0"/>
    </xf>
    <xf numFmtId="14" fontId="13" fillId="6" borderId="145" xfId="0" applyNumberFormat="1" applyFont="1" applyFill="1" applyBorder="1" applyAlignment="1" applyProtection="1">
      <alignment horizontal="center" vertical="center" wrapText="1"/>
      <protection locked="0"/>
    </xf>
    <xf numFmtId="9" fontId="13" fillId="6" borderId="146" xfId="0" applyNumberFormat="1" applyFont="1" applyFill="1" applyBorder="1" applyAlignment="1" applyProtection="1">
      <alignment horizontal="center" vertical="center" wrapText="1"/>
      <protection locked="0"/>
    </xf>
    <xf numFmtId="37" fontId="13" fillId="6" borderId="71" xfId="0" applyNumberFormat="1" applyFont="1" applyFill="1" applyBorder="1" applyAlignment="1" applyProtection="1">
      <alignment horizontal="right" vertical="center" wrapText="1"/>
      <protection locked="0"/>
    </xf>
    <xf numFmtId="0" fontId="10" fillId="6" borderId="147" xfId="0" applyFont="1" applyFill="1" applyBorder="1" applyAlignment="1" applyProtection="1">
      <alignment horizontal="left" vertical="center" wrapText="1"/>
      <protection locked="0"/>
    </xf>
    <xf numFmtId="14" fontId="13" fillId="6" borderId="147" xfId="0" applyNumberFormat="1" applyFont="1" applyFill="1" applyBorder="1" applyAlignment="1" applyProtection="1">
      <alignment horizontal="center" vertical="center" wrapText="1"/>
      <protection locked="0"/>
    </xf>
    <xf numFmtId="9" fontId="13" fillId="6" borderId="148" xfId="0" applyNumberFormat="1" applyFont="1" applyFill="1" applyBorder="1" applyAlignment="1" applyProtection="1">
      <alignment horizontal="center" vertical="center" wrapText="1"/>
      <protection locked="0"/>
    </xf>
    <xf numFmtId="37" fontId="13" fillId="6" borderId="19" xfId="0" applyNumberFormat="1" applyFont="1" applyFill="1" applyBorder="1" applyAlignment="1" applyProtection="1">
      <alignment horizontal="right" vertical="center" wrapText="1"/>
      <protection locked="0"/>
    </xf>
    <xf numFmtId="14" fontId="10" fillId="6" borderId="147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184" xfId="0" applyFont="1" applyFill="1" applyBorder="1" applyAlignment="1" applyProtection="1">
      <alignment horizontal="left" vertical="center" wrapText="1"/>
      <protection locked="0"/>
    </xf>
    <xf numFmtId="14" fontId="13" fillId="6" borderId="184" xfId="0" applyNumberFormat="1" applyFont="1" applyFill="1" applyBorder="1" applyAlignment="1" applyProtection="1">
      <alignment horizontal="center" vertical="center" wrapText="1"/>
      <protection locked="0"/>
    </xf>
    <xf numFmtId="9" fontId="13" fillId="6" borderId="242" xfId="0" applyNumberFormat="1" applyFont="1" applyFill="1" applyBorder="1" applyAlignment="1" applyProtection="1">
      <alignment horizontal="center" vertical="center" wrapText="1"/>
      <protection locked="0"/>
    </xf>
    <xf numFmtId="37" fontId="13" fillId="6" borderId="14" xfId="0" applyNumberFormat="1" applyFont="1" applyFill="1" applyBorder="1" applyAlignment="1" applyProtection="1">
      <alignment horizontal="right" vertical="center" wrapText="1"/>
      <protection locked="0"/>
    </xf>
    <xf numFmtId="0" fontId="10" fillId="6" borderId="144" xfId="0" applyFont="1" applyFill="1" applyBorder="1" applyAlignment="1" applyProtection="1">
      <alignment horizontal="left" vertical="center" wrapText="1"/>
      <protection locked="0"/>
    </xf>
    <xf numFmtId="14" fontId="13" fillId="6" borderId="144" xfId="0" applyNumberFormat="1" applyFont="1" applyFill="1" applyBorder="1" applyAlignment="1" applyProtection="1">
      <alignment horizontal="center" vertical="center" wrapText="1"/>
      <protection locked="0"/>
    </xf>
    <xf numFmtId="9" fontId="13" fillId="6" borderId="32" xfId="0" applyNumberFormat="1" applyFont="1" applyFill="1" applyBorder="1" applyAlignment="1" applyProtection="1">
      <alignment horizontal="center" vertical="center" wrapText="1"/>
      <protection locked="0"/>
    </xf>
    <xf numFmtId="37" fontId="13" fillId="6" borderId="76" xfId="0" applyNumberFormat="1" applyFont="1" applyFill="1" applyBorder="1" applyAlignment="1" applyProtection="1">
      <alignment horizontal="right" vertical="center" wrapText="1"/>
      <protection locked="0"/>
    </xf>
    <xf numFmtId="37" fontId="13" fillId="6" borderId="74" xfId="0" applyNumberFormat="1" applyFont="1" applyFill="1" applyBorder="1" applyAlignment="1" applyProtection="1">
      <alignment horizontal="right" vertical="center" wrapText="1"/>
      <protection locked="0"/>
    </xf>
    <xf numFmtId="37" fontId="13" fillId="6" borderId="75" xfId="0" applyNumberFormat="1" applyFont="1" applyFill="1" applyBorder="1" applyAlignment="1" applyProtection="1">
      <alignment horizontal="right" vertical="center" wrapText="1"/>
      <protection locked="0"/>
    </xf>
    <xf numFmtId="37" fontId="13" fillId="6" borderId="58" xfId="0" applyNumberFormat="1" applyFont="1" applyFill="1" applyBorder="1" applyAlignment="1" applyProtection="1">
      <alignment horizontal="right" vertical="center" wrapText="1"/>
      <protection locked="0"/>
    </xf>
    <xf numFmtId="37" fontId="13" fillId="6" borderId="54" xfId="0" applyNumberFormat="1" applyFont="1" applyFill="1" applyBorder="1" applyAlignment="1" applyProtection="1">
      <alignment horizontal="right" vertical="center" wrapText="1"/>
      <protection locked="0"/>
    </xf>
    <xf numFmtId="37" fontId="13" fillId="6" borderId="57" xfId="0" applyNumberFormat="1" applyFont="1" applyFill="1" applyBorder="1" applyAlignment="1" applyProtection="1">
      <alignment horizontal="right" vertical="center" wrapText="1"/>
      <protection locked="0"/>
    </xf>
    <xf numFmtId="37" fontId="13" fillId="6" borderId="59" xfId="0" applyNumberFormat="1" applyFont="1" applyFill="1" applyBorder="1" applyAlignment="1" applyProtection="1">
      <alignment horizontal="right" vertical="center" wrapText="1"/>
      <protection locked="0"/>
    </xf>
    <xf numFmtId="37" fontId="13" fillId="6" borderId="73" xfId="0" applyNumberFormat="1" applyFont="1" applyFill="1" applyBorder="1" applyAlignment="1" applyProtection="1">
      <alignment horizontal="right" vertical="center" wrapText="1"/>
      <protection locked="0"/>
    </xf>
    <xf numFmtId="37" fontId="13" fillId="6" borderId="60" xfId="0" applyNumberFormat="1" applyFont="1" applyFill="1" applyBorder="1" applyAlignment="1" applyProtection="1">
      <alignment horizontal="right" vertical="center" wrapText="1"/>
      <protection locked="0"/>
    </xf>
    <xf numFmtId="37" fontId="13" fillId="6" borderId="42" xfId="0" applyNumberFormat="1" applyFont="1" applyFill="1" applyBorder="1" applyAlignment="1" applyProtection="1">
      <alignment horizontal="right" vertical="center" wrapText="1"/>
      <protection locked="0"/>
    </xf>
    <xf numFmtId="37" fontId="13" fillId="8" borderId="81" xfId="0" applyNumberFormat="1" applyFont="1" applyFill="1" applyBorder="1" applyAlignment="1" applyProtection="1">
      <alignment horizontal="right" vertical="center"/>
      <protection locked="0"/>
    </xf>
    <xf numFmtId="37" fontId="13" fillId="8" borderId="63" xfId="0" applyNumberFormat="1" applyFont="1" applyFill="1" applyBorder="1" applyAlignment="1" applyProtection="1">
      <alignment horizontal="right" vertical="center"/>
      <protection locked="0"/>
    </xf>
    <xf numFmtId="166" fontId="13" fillId="6" borderId="80" xfId="0" applyNumberFormat="1" applyFont="1" applyFill="1" applyBorder="1" applyProtection="1">
      <protection locked="0"/>
    </xf>
    <xf numFmtId="0" fontId="13" fillId="6" borderId="0" xfId="0" applyFont="1" applyFill="1" applyProtection="1">
      <protection locked="0"/>
    </xf>
    <xf numFmtId="0" fontId="1" fillId="6" borderId="0" xfId="0" applyFont="1" applyFill="1" applyProtection="1">
      <protection locked="0"/>
    </xf>
    <xf numFmtId="0" fontId="1" fillId="6" borderId="0" xfId="0" applyFont="1" applyFill="1"/>
    <xf numFmtId="0" fontId="7" fillId="6" borderId="209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34" fillId="0" borderId="183" xfId="0" applyFont="1" applyFill="1" applyBorder="1" applyAlignment="1" applyProtection="1">
      <alignment vertical="center" wrapText="1"/>
    </xf>
    <xf numFmtId="0" fontId="38" fillId="6" borderId="149" xfId="0" applyFont="1" applyFill="1" applyBorder="1" applyAlignment="1" applyProtection="1">
      <alignment horizontal="left" vertical="center" wrapText="1"/>
      <protection locked="0"/>
    </xf>
    <xf numFmtId="0" fontId="38" fillId="6" borderId="0" xfId="0" applyFont="1" applyFill="1" applyBorder="1" applyAlignment="1" applyProtection="1">
      <alignment horizontal="left" vertical="center" wrapText="1"/>
      <protection locked="0"/>
    </xf>
    <xf numFmtId="0" fontId="38" fillId="6" borderId="107" xfId="0" applyFont="1" applyFill="1" applyBorder="1" applyAlignment="1" applyProtection="1">
      <alignment horizontal="left" vertical="center" wrapText="1"/>
      <protection locked="0"/>
    </xf>
    <xf numFmtId="0" fontId="11" fillId="0" borderId="64" xfId="0" applyFont="1" applyFill="1" applyBorder="1" applyAlignment="1" applyProtection="1">
      <alignment horizontal="left"/>
    </xf>
    <xf numFmtId="0" fontId="40" fillId="5" borderId="118" xfId="0" applyFont="1" applyFill="1" applyBorder="1" applyAlignment="1" applyProtection="1">
      <alignment horizontal="left" vertical="center" wrapText="1" shrinkToFit="1"/>
    </xf>
    <xf numFmtId="0" fontId="11" fillId="5" borderId="108" xfId="0" applyFont="1" applyFill="1" applyBorder="1" applyAlignment="1" applyProtection="1">
      <alignment wrapText="1" shrinkToFit="1"/>
    </xf>
    <xf numFmtId="0" fontId="38" fillId="6" borderId="106" xfId="0" applyFont="1" applyFill="1" applyBorder="1" applyAlignment="1" applyProtection="1">
      <alignment horizontal="left" vertical="center" wrapText="1" shrinkToFit="1"/>
      <protection locked="0"/>
    </xf>
    <xf numFmtId="0" fontId="38" fillId="6" borderId="0" xfId="0" applyFont="1" applyFill="1" applyBorder="1" applyAlignment="1" applyProtection="1">
      <alignment horizontal="left" vertical="center" wrapText="1" shrinkToFit="1"/>
      <protection locked="0"/>
    </xf>
    <xf numFmtId="0" fontId="38" fillId="6" borderId="107" xfId="0" applyFont="1" applyFill="1" applyBorder="1" applyAlignment="1" applyProtection="1">
      <alignment horizontal="left" vertical="center" wrapText="1" shrinkToFit="1"/>
      <protection locked="0"/>
    </xf>
    <xf numFmtId="0" fontId="38" fillId="6" borderId="149" xfId="0" applyFont="1" applyFill="1" applyBorder="1" applyAlignment="1" applyProtection="1">
      <alignment horizontal="left" vertical="center" wrapText="1"/>
      <protection locked="0"/>
    </xf>
    <xf numFmtId="0" fontId="38" fillId="6" borderId="0" xfId="0" applyFont="1" applyFill="1" applyBorder="1" applyAlignment="1" applyProtection="1">
      <alignment horizontal="left" vertical="center" wrapText="1"/>
      <protection locked="0"/>
    </xf>
    <xf numFmtId="0" fontId="38" fillId="6" borderId="107" xfId="0" applyFont="1" applyFill="1" applyBorder="1" applyAlignment="1" applyProtection="1">
      <alignment horizontal="left" vertical="center" wrapText="1"/>
      <protection locked="0"/>
    </xf>
    <xf numFmtId="0" fontId="38" fillId="6" borderId="118" xfId="0" applyFont="1" applyFill="1" applyBorder="1" applyAlignment="1" applyProtection="1">
      <alignment horizontal="left" vertical="center" wrapText="1" shrinkToFit="1"/>
      <protection locked="0"/>
    </xf>
    <xf numFmtId="0" fontId="38" fillId="6" borderId="119" xfId="0" applyFont="1" applyFill="1" applyBorder="1" applyAlignment="1" applyProtection="1">
      <alignment horizontal="left" vertical="center" wrapText="1" shrinkToFit="1"/>
      <protection locked="0"/>
    </xf>
    <xf numFmtId="0" fontId="38" fillId="6" borderId="120" xfId="0" applyFont="1" applyFill="1" applyBorder="1" applyAlignment="1" applyProtection="1">
      <alignment horizontal="left" vertical="center" wrapText="1" shrinkToFit="1"/>
      <protection locked="0"/>
    </xf>
    <xf numFmtId="0" fontId="38" fillId="6" borderId="150" xfId="0" applyFont="1" applyFill="1" applyBorder="1" applyAlignment="1" applyProtection="1">
      <alignment horizontal="left" vertical="center" wrapText="1"/>
      <protection locked="0"/>
    </xf>
    <xf numFmtId="0" fontId="38" fillId="6" borderId="65" xfId="0" applyFont="1" applyFill="1" applyBorder="1" applyAlignment="1" applyProtection="1">
      <alignment horizontal="left" vertical="center" wrapText="1"/>
      <protection locked="0"/>
    </xf>
    <xf numFmtId="0" fontId="38" fillId="6" borderId="105" xfId="0" applyFont="1" applyFill="1" applyBorder="1" applyAlignment="1" applyProtection="1">
      <alignment horizontal="left" vertical="center" wrapText="1"/>
      <protection locked="0"/>
    </xf>
    <xf numFmtId="0" fontId="38" fillId="6" borderId="108" xfId="0" applyFont="1" applyFill="1" applyBorder="1" applyAlignment="1" applyProtection="1">
      <alignment horizontal="left" vertical="center" wrapText="1" shrinkToFit="1"/>
      <protection locked="0"/>
    </xf>
    <xf numFmtId="0" fontId="38" fillId="6" borderId="36" xfId="0" applyFont="1" applyFill="1" applyBorder="1" applyAlignment="1" applyProtection="1">
      <alignment horizontal="left" vertical="center" wrapText="1" shrinkToFit="1"/>
      <protection locked="0"/>
    </xf>
    <xf numFmtId="0" fontId="38" fillId="6" borderId="109" xfId="0" applyFont="1" applyFill="1" applyBorder="1" applyAlignment="1" applyProtection="1">
      <alignment horizontal="left" vertical="center" wrapText="1" shrinkToFit="1"/>
      <protection locked="0"/>
    </xf>
    <xf numFmtId="165" fontId="34" fillId="5" borderId="119" xfId="0" applyNumberFormat="1" applyFont="1" applyFill="1" applyBorder="1" applyAlignment="1" applyProtection="1">
      <alignment horizontal="center" vertical="center"/>
    </xf>
    <xf numFmtId="165" fontId="34" fillId="5" borderId="36" xfId="0" applyNumberFormat="1" applyFont="1" applyFill="1" applyBorder="1" applyAlignment="1" applyProtection="1">
      <alignment horizontal="center" vertical="center"/>
    </xf>
    <xf numFmtId="165" fontId="35" fillId="6" borderId="134" xfId="0" applyNumberFormat="1" applyFont="1" applyFill="1" applyBorder="1" applyAlignment="1" applyProtection="1">
      <alignment horizontal="left" vertical="center"/>
    </xf>
    <xf numFmtId="165" fontId="35" fillId="6" borderId="133" xfId="0" applyNumberFormat="1" applyFont="1" applyFill="1" applyBorder="1" applyAlignment="1" applyProtection="1">
      <alignment horizontal="left" vertical="center"/>
    </xf>
    <xf numFmtId="165" fontId="34" fillId="5" borderId="119" xfId="0" applyNumberFormat="1" applyFont="1" applyFill="1" applyBorder="1" applyAlignment="1" applyProtection="1">
      <alignment horizontal="right" vertical="center"/>
    </xf>
    <xf numFmtId="165" fontId="34" fillId="5" borderId="36" xfId="0" applyNumberFormat="1" applyFont="1" applyFill="1" applyBorder="1" applyAlignment="1" applyProtection="1">
      <alignment horizontal="right" vertical="center"/>
    </xf>
    <xf numFmtId="0" fontId="34" fillId="5" borderId="118" xfId="0" applyFont="1" applyFill="1" applyBorder="1" applyAlignment="1" applyProtection="1">
      <alignment horizontal="left" vertical="center"/>
    </xf>
    <xf numFmtId="0" fontId="34" fillId="5" borderId="108" xfId="0" applyFont="1" applyFill="1" applyBorder="1" applyAlignment="1" applyProtection="1">
      <alignment horizontal="left" vertical="center"/>
    </xf>
    <xf numFmtId="0" fontId="43" fillId="0" borderId="135" xfId="0" applyFont="1" applyBorder="1" applyAlignment="1" applyProtection="1">
      <alignment horizontal="center" vertical="top" shrinkToFit="1"/>
    </xf>
    <xf numFmtId="0" fontId="43" fillId="0" borderId="136" xfId="0" applyFont="1" applyBorder="1" applyAlignment="1" applyProtection="1">
      <alignment horizontal="center" vertical="top" shrinkToFit="1"/>
    </xf>
    <xf numFmtId="0" fontId="43" fillId="0" borderId="0" xfId="0" applyFont="1" applyBorder="1" applyAlignment="1" applyProtection="1">
      <alignment horizontal="center" vertical="top" shrinkToFit="1"/>
    </xf>
    <xf numFmtId="0" fontId="43" fillId="0" borderId="137" xfId="0" applyFont="1" applyBorder="1" applyAlignment="1" applyProtection="1">
      <alignment horizontal="center" vertical="top" shrinkToFit="1"/>
    </xf>
    <xf numFmtId="165" fontId="16" fillId="6" borderId="134" xfId="1" applyNumberFormat="1" applyFont="1" applyFill="1" applyBorder="1" applyAlignment="1">
      <alignment horizontal="left" vertical="center"/>
    </xf>
    <xf numFmtId="165" fontId="16" fillId="6" borderId="133" xfId="1" applyNumberFormat="1" applyFont="1" applyFill="1" applyBorder="1" applyAlignment="1">
      <alignment horizontal="left" vertical="center"/>
    </xf>
    <xf numFmtId="0" fontId="38" fillId="6" borderId="131" xfId="0" applyFont="1" applyFill="1" applyBorder="1" applyAlignment="1" applyProtection="1">
      <alignment horizontal="left" vertical="center" wrapText="1" shrinkToFit="1"/>
    </xf>
    <xf numFmtId="0" fontId="38" fillId="6" borderId="132" xfId="0" applyFont="1" applyFill="1" applyBorder="1" applyAlignment="1" applyProtection="1">
      <alignment horizontal="left" vertical="center" wrapText="1" shrinkToFit="1"/>
    </xf>
    <xf numFmtId="0" fontId="38" fillId="6" borderId="104" xfId="0" applyFont="1" applyFill="1" applyBorder="1" applyAlignment="1" applyProtection="1">
      <alignment horizontal="left" vertical="center" wrapText="1" shrinkToFit="1"/>
      <protection locked="0"/>
    </xf>
    <xf numFmtId="0" fontId="38" fillId="6" borderId="65" xfId="0" applyFont="1" applyFill="1" applyBorder="1" applyAlignment="1" applyProtection="1">
      <alignment horizontal="left" vertical="center" wrapText="1" shrinkToFit="1"/>
      <protection locked="0"/>
    </xf>
    <xf numFmtId="0" fontId="38" fillId="6" borderId="105" xfId="0" applyFont="1" applyFill="1" applyBorder="1" applyAlignment="1" applyProtection="1">
      <alignment horizontal="left" vertical="center" wrapText="1" shrinkToFit="1"/>
      <protection locked="0"/>
    </xf>
    <xf numFmtId="0" fontId="35" fillId="5" borderId="68" xfId="0" applyFont="1" applyFill="1" applyBorder="1" applyAlignment="1" applyProtection="1">
      <alignment horizontal="right" wrapText="1" shrinkToFit="1"/>
    </xf>
    <xf numFmtId="0" fontId="35" fillId="5" borderId="0" xfId="0" applyFont="1" applyFill="1" applyBorder="1" applyAlignment="1" applyProtection="1">
      <alignment horizontal="right" wrapText="1" shrinkToFit="1"/>
    </xf>
    <xf numFmtId="0" fontId="35" fillId="5" borderId="65" xfId="0" applyFont="1" applyFill="1" applyBorder="1" applyAlignment="1" applyProtection="1">
      <alignment horizontal="right" wrapText="1" shrinkToFit="1"/>
    </xf>
    <xf numFmtId="0" fontId="38" fillId="6" borderId="152" xfId="0" applyFont="1" applyFill="1" applyBorder="1" applyAlignment="1" applyProtection="1">
      <alignment horizontal="left" vertical="center" wrapText="1" shrinkToFit="1"/>
    </xf>
    <xf numFmtId="0" fontId="38" fillId="6" borderId="153" xfId="0" applyFont="1" applyFill="1" applyBorder="1" applyAlignment="1" applyProtection="1">
      <alignment horizontal="left" vertical="center" wrapText="1" shrinkToFit="1"/>
    </xf>
    <xf numFmtId="0" fontId="34" fillId="0" borderId="100" xfId="0" applyFont="1" applyBorder="1" applyAlignment="1" applyProtection="1">
      <alignment horizontal="center"/>
    </xf>
    <xf numFmtId="0" fontId="40" fillId="5" borderId="162" xfId="0" applyFont="1" applyFill="1" applyBorder="1" applyAlignment="1" applyProtection="1">
      <alignment horizontal="center" vertical="center" wrapText="1" shrinkToFit="1"/>
    </xf>
    <xf numFmtId="0" fontId="40" fillId="5" borderId="133" xfId="0" applyFont="1" applyFill="1" applyBorder="1" applyAlignment="1" applyProtection="1">
      <alignment horizontal="center" vertical="center" wrapText="1" shrinkToFit="1"/>
    </xf>
    <xf numFmtId="0" fontId="49" fillId="5" borderId="162" xfId="0" applyFont="1" applyFill="1" applyBorder="1" applyAlignment="1" applyProtection="1">
      <alignment horizontal="center" vertical="center" wrapText="1" shrinkToFit="1"/>
    </xf>
    <xf numFmtId="0" fontId="49" fillId="5" borderId="133" xfId="0" applyFont="1" applyFill="1" applyBorder="1" applyAlignment="1" applyProtection="1">
      <alignment horizontal="center" vertical="center" wrapText="1" shrinkToFit="1"/>
    </xf>
    <xf numFmtId="0" fontId="40" fillId="5" borderId="149" xfId="0" applyFont="1" applyFill="1" applyBorder="1" applyAlignment="1" applyProtection="1">
      <alignment horizontal="center" vertical="center" wrapText="1" shrinkToFit="1"/>
    </xf>
    <xf numFmtId="0" fontId="40" fillId="5" borderId="163" xfId="0" applyFont="1" applyFill="1" applyBorder="1" applyAlignment="1" applyProtection="1">
      <alignment horizontal="center" vertical="center" wrapText="1" shrinkToFit="1"/>
    </xf>
    <xf numFmtId="0" fontId="40" fillId="5" borderId="131" xfId="0" applyFont="1" applyFill="1" applyBorder="1" applyAlignment="1" applyProtection="1">
      <alignment horizontal="center" vertical="center" wrapText="1" shrinkToFit="1"/>
    </xf>
    <xf numFmtId="0" fontId="40" fillId="5" borderId="132" xfId="0" applyFont="1" applyFill="1" applyBorder="1" applyAlignment="1" applyProtection="1">
      <alignment horizontal="center" vertical="center" wrapText="1" shrinkToFit="1"/>
    </xf>
    <xf numFmtId="0" fontId="7" fillId="5" borderId="104" xfId="0" applyFont="1" applyFill="1" applyBorder="1" applyAlignment="1" applyProtection="1">
      <alignment horizontal="center"/>
    </xf>
    <xf numFmtId="0" fontId="7" fillId="5" borderId="65" xfId="0" applyFont="1" applyFill="1" applyBorder="1" applyAlignment="1" applyProtection="1">
      <alignment horizontal="center"/>
    </xf>
    <xf numFmtId="0" fontId="39" fillId="0" borderId="65" xfId="0" applyFont="1" applyBorder="1" applyAlignment="1" applyProtection="1">
      <alignment horizontal="center"/>
    </xf>
    <xf numFmtId="0" fontId="15" fillId="5" borderId="102" xfId="0" applyFont="1" applyFill="1" applyBorder="1" applyAlignment="1" applyProtection="1">
      <alignment horizontal="left" vertical="center" wrapText="1"/>
    </xf>
    <xf numFmtId="0" fontId="15" fillId="5" borderId="68" xfId="0" applyFont="1" applyFill="1" applyBorder="1" applyAlignment="1" applyProtection="1">
      <alignment horizontal="left" vertical="center" wrapText="1"/>
    </xf>
    <xf numFmtId="0" fontId="15" fillId="5" borderId="106" xfId="0" applyFont="1" applyFill="1" applyBorder="1" applyAlignment="1" applyProtection="1">
      <alignment horizontal="left" vertical="center" wrapText="1"/>
    </xf>
    <xf numFmtId="0" fontId="15" fillId="5" borderId="0" xfId="0" applyFont="1" applyFill="1" applyBorder="1" applyAlignment="1" applyProtection="1">
      <alignment horizontal="left" vertical="center" wrapText="1"/>
    </xf>
    <xf numFmtId="0" fontId="15" fillId="5" borderId="68" xfId="0" applyFont="1" applyFill="1" applyBorder="1" applyAlignment="1" applyProtection="1">
      <alignment horizontal="right" wrapText="1" shrinkToFit="1"/>
    </xf>
    <xf numFmtId="165" fontId="15" fillId="5" borderId="68" xfId="0" applyNumberFormat="1" applyFont="1" applyFill="1" applyBorder="1" applyAlignment="1" applyProtection="1">
      <alignment horizontal="right" shrinkToFit="1"/>
    </xf>
    <xf numFmtId="0" fontId="15" fillId="5" borderId="0" xfId="0" applyFont="1" applyFill="1" applyBorder="1" applyAlignment="1" applyProtection="1">
      <alignment horizontal="right" wrapText="1" shrinkToFit="1"/>
    </xf>
    <xf numFmtId="165" fontId="15" fillId="5" borderId="0" xfId="0" applyNumberFormat="1" applyFont="1" applyFill="1" applyBorder="1" applyAlignment="1" applyProtection="1">
      <alignment horizontal="right" shrinkToFit="1"/>
    </xf>
    <xf numFmtId="0" fontId="15" fillId="5" borderId="65" xfId="0" applyFont="1" applyFill="1" applyBorder="1" applyAlignment="1" applyProtection="1">
      <alignment horizontal="right"/>
    </xf>
    <xf numFmtId="0" fontId="38" fillId="0" borderId="68" xfId="0" applyFont="1" applyBorder="1" applyAlignment="1" applyProtection="1">
      <alignment horizontal="center" vertical="top" shrinkToFit="1"/>
    </xf>
    <xf numFmtId="165" fontId="16" fillId="6" borderId="134" xfId="0" applyNumberFormat="1" applyFont="1" applyFill="1" applyBorder="1" applyAlignment="1">
      <alignment horizontal="left" vertical="center"/>
    </xf>
    <xf numFmtId="165" fontId="16" fillId="6" borderId="133" xfId="0" applyNumberFormat="1" applyFont="1" applyFill="1" applyBorder="1" applyAlignment="1">
      <alignment horizontal="left" vertical="center"/>
    </xf>
    <xf numFmtId="0" fontId="34" fillId="5" borderId="131" xfId="0" applyFont="1" applyFill="1" applyBorder="1" applyAlignment="1" applyProtection="1">
      <alignment horizontal="right" vertical="center"/>
    </xf>
    <xf numFmtId="0" fontId="34" fillId="5" borderId="36" xfId="0" applyFont="1" applyFill="1" applyBorder="1" applyAlignment="1" applyProtection="1">
      <alignment horizontal="right" vertical="center"/>
    </xf>
    <xf numFmtId="0" fontId="34" fillId="0" borderId="100" xfId="0" applyFont="1" applyBorder="1" applyAlignment="1" applyProtection="1">
      <alignment horizontal="center" wrapText="1" shrinkToFit="1"/>
    </xf>
    <xf numFmtId="0" fontId="38" fillId="6" borderId="106" xfId="0" applyFont="1" applyFill="1" applyBorder="1" applyAlignment="1" applyProtection="1">
      <alignment horizontal="center" vertical="center" wrapText="1" shrinkToFit="1"/>
      <protection locked="0"/>
    </xf>
    <xf numFmtId="0" fontId="38" fillId="6" borderId="0" xfId="0" applyFont="1" applyFill="1" applyBorder="1" applyAlignment="1" applyProtection="1">
      <alignment horizontal="center" vertical="center" wrapText="1" shrinkToFit="1"/>
      <protection locked="0"/>
    </xf>
    <xf numFmtId="0" fontId="38" fillId="6" borderId="107" xfId="0" applyFont="1" applyFill="1" applyBorder="1" applyAlignment="1" applyProtection="1">
      <alignment horizontal="center" vertical="center" wrapText="1" shrinkToFit="1"/>
      <protection locked="0"/>
    </xf>
    <xf numFmtId="0" fontId="0" fillId="5" borderId="108" xfId="0" applyFill="1" applyBorder="1"/>
    <xf numFmtId="0" fontId="34" fillId="5" borderId="127" xfId="0" applyFont="1" applyFill="1" applyBorder="1" applyAlignment="1" applyProtection="1">
      <alignment horizontal="right" vertical="center"/>
    </xf>
    <xf numFmtId="0" fontId="34" fillId="5" borderId="128" xfId="0" applyFont="1" applyFill="1" applyBorder="1" applyAlignment="1" applyProtection="1">
      <alignment horizontal="right" vertical="center"/>
    </xf>
    <xf numFmtId="165" fontId="35" fillId="6" borderId="100" xfId="0" applyNumberFormat="1" applyFont="1" applyFill="1" applyBorder="1" applyAlignment="1" applyProtection="1">
      <alignment horizontal="right" vertical="center"/>
    </xf>
    <xf numFmtId="0" fontId="67" fillId="6" borderId="102" xfId="0" applyFont="1" applyFill="1" applyBorder="1" applyAlignment="1" applyProtection="1">
      <alignment horizontal="left" shrinkToFit="1"/>
    </xf>
    <xf numFmtId="0" fontId="67" fillId="6" borderId="68" xfId="0" applyFont="1" applyFill="1" applyBorder="1" applyAlignment="1" applyProtection="1">
      <alignment horizontal="left" shrinkToFit="1"/>
    </xf>
    <xf numFmtId="0" fontId="67" fillId="6" borderId="103" xfId="0" applyFont="1" applyFill="1" applyBorder="1" applyAlignment="1" applyProtection="1">
      <alignment horizontal="left" shrinkToFit="1"/>
    </xf>
    <xf numFmtId="0" fontId="34" fillId="0" borderId="65" xfId="0" applyFont="1" applyBorder="1" applyAlignment="1" applyProtection="1">
      <alignment horizontal="center"/>
    </xf>
    <xf numFmtId="0" fontId="33" fillId="5" borderId="0" xfId="0" applyFont="1" applyFill="1" applyBorder="1" applyAlignment="1" applyProtection="1">
      <alignment horizontal="center" wrapText="1" shrinkToFit="1"/>
    </xf>
    <xf numFmtId="0" fontId="64" fillId="0" borderId="0" xfId="0" applyFont="1" applyAlignment="1" applyProtection="1">
      <alignment horizontal="center" wrapText="1" shrinkToFit="1"/>
    </xf>
    <xf numFmtId="0" fontId="34" fillId="0" borderId="0" xfId="0" applyFont="1" applyAlignment="1" applyProtection="1">
      <alignment horizontal="center"/>
    </xf>
    <xf numFmtId="0" fontId="38" fillId="6" borderId="99" xfId="0" applyFont="1" applyFill="1" applyBorder="1" applyAlignment="1" applyProtection="1">
      <alignment horizontal="left" vertical="center"/>
    </xf>
    <xf numFmtId="0" fontId="38" fillId="6" borderId="100" xfId="0" applyFont="1" applyFill="1" applyBorder="1" applyAlignment="1" applyProtection="1">
      <alignment horizontal="left" vertical="center"/>
    </xf>
    <xf numFmtId="0" fontId="38" fillId="6" borderId="101" xfId="0" applyFont="1" applyFill="1" applyBorder="1" applyAlignment="1" applyProtection="1">
      <alignment horizontal="left" vertical="center"/>
    </xf>
    <xf numFmtId="0" fontId="38" fillId="6" borderId="104" xfId="0" applyNumberFormat="1" applyFont="1" applyFill="1" applyBorder="1" applyAlignment="1" applyProtection="1">
      <alignment horizontal="left" vertical="center"/>
    </xf>
    <xf numFmtId="0" fontId="38" fillId="6" borderId="65" xfId="0" applyNumberFormat="1" applyFont="1" applyFill="1" applyBorder="1" applyAlignment="1" applyProtection="1">
      <alignment horizontal="left" vertical="center"/>
    </xf>
    <xf numFmtId="0" fontId="38" fillId="6" borderId="105" xfId="0" applyNumberFormat="1" applyFont="1" applyFill="1" applyBorder="1" applyAlignment="1" applyProtection="1">
      <alignment horizontal="left" vertical="center"/>
    </xf>
    <xf numFmtId="0" fontId="35" fillId="5" borderId="68" xfId="0" applyFont="1" applyFill="1" applyBorder="1" applyAlignment="1" applyProtection="1">
      <alignment horizontal="right"/>
    </xf>
    <xf numFmtId="0" fontId="35" fillId="5" borderId="102" xfId="0" applyFont="1" applyFill="1" applyBorder="1" applyAlignment="1" applyProtection="1">
      <alignment horizontal="right" wrapText="1"/>
    </xf>
    <xf numFmtId="0" fontId="35" fillId="5" borderId="103" xfId="0" applyFont="1" applyFill="1" applyBorder="1" applyAlignment="1" applyProtection="1">
      <alignment horizontal="right" wrapText="1"/>
    </xf>
    <xf numFmtId="0" fontId="35" fillId="5" borderId="104" xfId="0" applyFont="1" applyFill="1" applyBorder="1" applyAlignment="1" applyProtection="1">
      <alignment horizontal="right"/>
    </xf>
    <xf numFmtId="0" fontId="35" fillId="5" borderId="105" xfId="0" applyFont="1" applyFill="1" applyBorder="1" applyAlignment="1" applyProtection="1">
      <alignment horizontal="right"/>
    </xf>
    <xf numFmtId="0" fontId="35" fillId="5" borderId="99" xfId="0" applyFont="1" applyFill="1" applyBorder="1" applyAlignment="1" applyProtection="1">
      <alignment horizontal="right" vertical="center"/>
    </xf>
    <xf numFmtId="0" fontId="35" fillId="5" borderId="101" xfId="0" applyFont="1" applyFill="1" applyBorder="1" applyAlignment="1" applyProtection="1">
      <alignment horizontal="right" vertical="center"/>
    </xf>
    <xf numFmtId="0" fontId="35" fillId="5" borderId="65" xfId="0" applyFont="1" applyFill="1" applyBorder="1" applyAlignment="1" applyProtection="1">
      <alignment horizontal="right"/>
    </xf>
    <xf numFmtId="0" fontId="40" fillId="5" borderId="36" xfId="0" applyFont="1" applyFill="1" applyBorder="1" applyAlignment="1" applyProtection="1">
      <alignment horizontal="center" wrapText="1" shrinkToFit="1"/>
    </xf>
    <xf numFmtId="0" fontId="40" fillId="5" borderId="132" xfId="0" applyFont="1" applyFill="1" applyBorder="1" applyAlignment="1" applyProtection="1">
      <alignment horizontal="center" wrapText="1" shrinkToFit="1"/>
    </xf>
    <xf numFmtId="0" fontId="40" fillId="5" borderId="131" xfId="0" applyFont="1" applyFill="1" applyBorder="1" applyAlignment="1" applyProtection="1">
      <alignment horizontal="center" wrapText="1" shrinkToFit="1"/>
    </xf>
    <xf numFmtId="0" fontId="40" fillId="5" borderId="151" xfId="0" applyFont="1" applyFill="1" applyBorder="1" applyAlignment="1" applyProtection="1">
      <alignment horizontal="center" wrapText="1" shrinkToFit="1"/>
    </xf>
    <xf numFmtId="0" fontId="38" fillId="6" borderId="99" xfId="0" applyFont="1" applyFill="1" applyBorder="1" applyAlignment="1" applyProtection="1">
      <alignment horizontal="left" vertical="center" wrapText="1" shrinkToFit="1"/>
      <protection locked="0"/>
    </xf>
    <xf numFmtId="0" fontId="38" fillId="6" borderId="100" xfId="0" applyFont="1" applyFill="1" applyBorder="1" applyAlignment="1" applyProtection="1">
      <alignment horizontal="left" vertical="center" wrapText="1" shrinkToFit="1"/>
      <protection locked="0"/>
    </xf>
    <xf numFmtId="0" fontId="38" fillId="6" borderId="101" xfId="0" applyFont="1" applyFill="1" applyBorder="1" applyAlignment="1" applyProtection="1">
      <alignment horizontal="left" vertical="center" wrapText="1" shrinkToFit="1"/>
      <protection locked="0"/>
    </xf>
    <xf numFmtId="0" fontId="39" fillId="0" borderId="68" xfId="0" applyFont="1" applyBorder="1" applyAlignment="1" applyProtection="1">
      <alignment horizontal="center"/>
    </xf>
    <xf numFmtId="0" fontId="35" fillId="5" borderId="65" xfId="0" applyFont="1" applyFill="1" applyBorder="1" applyAlignment="1" applyProtection="1">
      <alignment horizontal="right" vertical="center" wrapText="1" shrinkToFit="1"/>
    </xf>
    <xf numFmtId="0" fontId="62" fillId="5" borderId="106" xfId="0" applyFont="1" applyFill="1" applyBorder="1" applyAlignment="1" applyProtection="1">
      <alignment horizontal="left" vertical="center" wrapText="1"/>
    </xf>
    <xf numFmtId="0" fontId="62" fillId="5" borderId="0" xfId="0" applyFont="1" applyFill="1" applyBorder="1" applyAlignment="1" applyProtection="1">
      <alignment horizontal="left" vertical="center" wrapText="1"/>
    </xf>
    <xf numFmtId="0" fontId="63" fillId="5" borderId="104" xfId="0" applyFont="1" applyFill="1" applyBorder="1" applyAlignment="1" applyProtection="1">
      <alignment horizontal="left" vertical="center" wrapText="1"/>
    </xf>
    <xf numFmtId="0" fontId="63" fillId="5" borderId="65" xfId="0" applyFont="1" applyFill="1" applyBorder="1" applyAlignment="1" applyProtection="1">
      <alignment horizontal="left" vertical="center" wrapText="1"/>
    </xf>
    <xf numFmtId="0" fontId="38" fillId="6" borderId="106" xfId="0" applyFont="1" applyFill="1" applyBorder="1" applyAlignment="1" applyProtection="1">
      <alignment horizontal="left" vertical="center" wrapText="1"/>
      <protection locked="0"/>
    </xf>
    <xf numFmtId="0" fontId="38" fillId="6" borderId="104" xfId="0" applyFont="1" applyFill="1" applyBorder="1" applyAlignment="1" applyProtection="1">
      <alignment horizontal="left" vertical="center" wrapText="1"/>
      <protection locked="0"/>
    </xf>
    <xf numFmtId="0" fontId="38" fillId="6" borderId="118" xfId="0" applyFont="1" applyFill="1" applyBorder="1" applyAlignment="1" applyProtection="1">
      <alignment horizontal="left" vertical="center" wrapText="1"/>
      <protection locked="0"/>
    </xf>
    <xf numFmtId="0" fontId="38" fillId="6" borderId="119" xfId="0" applyFont="1" applyFill="1" applyBorder="1" applyAlignment="1" applyProtection="1">
      <alignment horizontal="left" vertical="center" wrapText="1"/>
      <protection locked="0"/>
    </xf>
    <xf numFmtId="0" fontId="38" fillId="6" borderId="120" xfId="0" applyFont="1" applyFill="1" applyBorder="1" applyAlignment="1" applyProtection="1">
      <alignment horizontal="left" vertical="center" wrapText="1"/>
      <protection locked="0"/>
    </xf>
    <xf numFmtId="0" fontId="35" fillId="5" borderId="0" xfId="0" applyFont="1" applyFill="1" applyBorder="1" applyAlignment="1" applyProtection="1">
      <alignment horizontal="right"/>
    </xf>
    <xf numFmtId="0" fontId="35" fillId="5" borderId="68" xfId="0" applyFont="1" applyFill="1" applyBorder="1" applyAlignment="1" applyProtection="1">
      <alignment horizontal="right" vertical="center" wrapText="1" shrinkToFit="1"/>
    </xf>
    <xf numFmtId="165" fontId="35" fillId="5" borderId="68" xfId="0" applyNumberFormat="1" applyFont="1" applyFill="1" applyBorder="1" applyAlignment="1" applyProtection="1">
      <alignment horizontal="center" vertical="center" wrapText="1" shrinkToFit="1"/>
    </xf>
    <xf numFmtId="165" fontId="35" fillId="5" borderId="103" xfId="0" applyNumberFormat="1" applyFont="1" applyFill="1" applyBorder="1" applyAlignment="1" applyProtection="1">
      <alignment horizontal="center" vertical="center" wrapText="1" shrinkToFit="1"/>
    </xf>
    <xf numFmtId="0" fontId="34" fillId="6" borderId="118" xfId="0" applyFont="1" applyFill="1" applyBorder="1" applyAlignment="1" applyProtection="1">
      <alignment horizontal="left" vertical="center" wrapText="1" shrinkToFit="1"/>
      <protection locked="0"/>
    </xf>
    <xf numFmtId="0" fontId="34" fillId="6" borderId="119" xfId="0" applyFont="1" applyFill="1" applyBorder="1" applyAlignment="1" applyProtection="1">
      <alignment horizontal="left" vertical="center" wrapText="1" shrinkToFit="1"/>
      <protection locked="0"/>
    </xf>
    <xf numFmtId="0" fontId="34" fillId="6" borderId="120" xfId="0" applyFont="1" applyFill="1" applyBorder="1" applyAlignment="1" applyProtection="1">
      <alignment horizontal="left" vertical="center" wrapText="1" shrinkToFit="1"/>
      <protection locked="0"/>
    </xf>
    <xf numFmtId="0" fontId="35" fillId="5" borderId="0" xfId="0" applyFont="1" applyFill="1" applyBorder="1" applyAlignment="1" applyProtection="1">
      <alignment horizontal="right" vertical="center" wrapText="1" shrinkToFit="1"/>
    </xf>
    <xf numFmtId="0" fontId="40" fillId="5" borderId="102" xfId="0" applyFont="1" applyFill="1" applyBorder="1" applyAlignment="1" applyProtection="1">
      <alignment horizontal="left" vertical="center" wrapText="1"/>
    </xf>
    <xf numFmtId="0" fontId="40" fillId="5" borderId="68" xfId="0" applyFont="1" applyFill="1" applyBorder="1" applyAlignment="1" applyProtection="1">
      <alignment horizontal="left" vertical="center" wrapText="1"/>
    </xf>
    <xf numFmtId="0" fontId="40" fillId="5" borderId="94" xfId="0" applyFont="1" applyFill="1" applyBorder="1" applyAlignment="1" applyProtection="1">
      <alignment horizontal="center" vertical="center" wrapText="1"/>
    </xf>
    <xf numFmtId="0" fontId="40" fillId="5" borderId="117" xfId="0" applyFont="1" applyFill="1" applyBorder="1" applyAlignment="1" applyProtection="1">
      <alignment horizontal="center" vertical="center" wrapText="1"/>
    </xf>
    <xf numFmtId="0" fontId="38" fillId="6" borderId="208" xfId="0" applyFont="1" applyFill="1" applyBorder="1" applyAlignment="1" applyProtection="1">
      <alignment horizontal="left" vertical="center" wrapText="1"/>
      <protection locked="0"/>
    </xf>
    <xf numFmtId="0" fontId="34" fillId="6" borderId="106" xfId="0" applyFont="1" applyFill="1" applyBorder="1" applyAlignment="1" applyProtection="1">
      <alignment horizontal="left" vertical="center" wrapText="1"/>
      <protection locked="0"/>
    </xf>
    <xf numFmtId="0" fontId="34" fillId="6" borderId="0" xfId="0" applyFont="1" applyFill="1" applyBorder="1" applyAlignment="1" applyProtection="1">
      <alignment horizontal="left" vertical="center" wrapText="1"/>
      <protection locked="0"/>
    </xf>
    <xf numFmtId="0" fontId="34" fillId="6" borderId="107" xfId="0" applyFont="1" applyFill="1" applyBorder="1" applyAlignment="1" applyProtection="1">
      <alignment horizontal="left" vertical="center" wrapText="1"/>
      <protection locked="0"/>
    </xf>
    <xf numFmtId="0" fontId="34" fillId="6" borderId="104" xfId="0" applyFont="1" applyFill="1" applyBorder="1" applyAlignment="1" applyProtection="1">
      <alignment horizontal="left" vertical="center" wrapText="1"/>
      <protection locked="0"/>
    </xf>
    <xf numFmtId="0" fontId="34" fillId="6" borderId="65" xfId="0" applyFont="1" applyFill="1" applyBorder="1" applyAlignment="1" applyProtection="1">
      <alignment horizontal="left" vertical="center" wrapText="1"/>
      <protection locked="0"/>
    </xf>
    <xf numFmtId="0" fontId="34" fillId="6" borderId="105" xfId="0" applyFont="1" applyFill="1" applyBorder="1" applyAlignment="1" applyProtection="1">
      <alignment horizontal="left" vertical="center" wrapText="1"/>
      <protection locked="0"/>
    </xf>
    <xf numFmtId="0" fontId="63" fillId="6" borderId="102" xfId="0" applyFont="1" applyFill="1" applyBorder="1" applyAlignment="1" applyProtection="1">
      <alignment horizontal="left" vertical="center" wrapText="1"/>
    </xf>
    <xf numFmtId="0" fontId="63" fillId="6" borderId="68" xfId="0" applyFont="1" applyFill="1" applyBorder="1" applyAlignment="1" applyProtection="1">
      <alignment horizontal="left" vertical="center" wrapText="1"/>
    </xf>
    <xf numFmtId="0" fontId="63" fillId="6" borderId="103" xfId="0" applyFont="1" applyFill="1" applyBorder="1" applyAlignment="1" applyProtection="1">
      <alignment horizontal="left" vertical="center" wrapText="1"/>
    </xf>
    <xf numFmtId="0" fontId="35" fillId="5" borderId="68" xfId="0" applyFont="1" applyFill="1" applyBorder="1" applyAlignment="1" applyProtection="1">
      <alignment horizontal="center" vertical="center" wrapText="1" shrinkToFit="1"/>
    </xf>
    <xf numFmtId="0" fontId="35" fillId="5" borderId="103" xfId="0" applyFont="1" applyFill="1" applyBorder="1" applyAlignment="1" applyProtection="1">
      <alignment horizontal="center" vertical="center" wrapText="1" shrinkToFit="1"/>
    </xf>
    <xf numFmtId="0" fontId="15" fillId="5" borderId="65" xfId="0" applyFont="1" applyFill="1" applyBorder="1" applyAlignment="1" applyProtection="1">
      <alignment horizontal="right" vertical="center" wrapText="1" shrinkToFit="1"/>
    </xf>
    <xf numFmtId="0" fontId="63" fillId="5" borderId="106" xfId="0" applyFont="1" applyFill="1" applyBorder="1" applyAlignment="1" applyProtection="1">
      <alignment horizontal="left" vertical="center" wrapText="1"/>
    </xf>
    <xf numFmtId="0" fontId="63" fillId="5" borderId="0" xfId="0" applyFont="1" applyFill="1" applyBorder="1" applyAlignment="1" applyProtection="1">
      <alignment horizontal="left" vertical="center" wrapText="1"/>
    </xf>
    <xf numFmtId="165" fontId="16" fillId="6" borderId="134" xfId="0" applyNumberFormat="1" applyFont="1" applyFill="1" applyBorder="1" applyAlignment="1" applyProtection="1">
      <alignment horizontal="left" vertical="center"/>
    </xf>
    <xf numFmtId="165" fontId="16" fillId="6" borderId="133" xfId="0" applyNumberFormat="1" applyFont="1" applyFill="1" applyBorder="1" applyAlignment="1" applyProtection="1">
      <alignment horizontal="left" vertical="center"/>
    </xf>
    <xf numFmtId="0" fontId="40" fillId="5" borderId="288" xfId="0" applyFont="1" applyFill="1" applyBorder="1" applyAlignment="1" applyProtection="1">
      <alignment horizontal="center" vertical="center" wrapText="1" shrinkToFit="1"/>
    </xf>
    <xf numFmtId="0" fontId="40" fillId="5" borderId="287" xfId="0" applyFont="1" applyFill="1" applyBorder="1" applyAlignment="1" applyProtection="1">
      <alignment horizontal="center" vertical="center" wrapText="1" shrinkToFit="1"/>
    </xf>
    <xf numFmtId="0" fontId="40" fillId="5" borderId="289" xfId="0" applyFont="1" applyFill="1" applyBorder="1" applyAlignment="1" applyProtection="1">
      <alignment horizontal="center" vertical="center" wrapText="1" shrinkToFit="1"/>
    </xf>
    <xf numFmtId="0" fontId="38" fillId="6" borderId="290" xfId="0" applyFont="1" applyFill="1" applyBorder="1" applyAlignment="1" applyProtection="1">
      <alignment horizontal="left" vertical="center" wrapText="1" shrinkToFit="1"/>
    </xf>
    <xf numFmtId="0" fontId="38" fillId="6" borderId="128" xfId="0" applyFont="1" applyFill="1" applyBorder="1" applyAlignment="1" applyProtection="1">
      <alignment horizontal="left" vertical="center" wrapText="1" shrinkToFit="1"/>
    </xf>
    <xf numFmtId="0" fontId="15" fillId="0" borderId="99" xfId="0" applyFont="1" applyBorder="1" applyAlignment="1" applyProtection="1">
      <alignment horizontal="center" vertical="top" shrinkToFit="1"/>
    </xf>
    <xf numFmtId="0" fontId="15" fillId="0" borderId="100" xfId="0" applyFont="1" applyBorder="1" applyAlignment="1" applyProtection="1">
      <alignment horizontal="center" vertical="top" shrinkToFit="1"/>
    </xf>
    <xf numFmtId="0" fontId="28" fillId="0" borderId="102" xfId="0" applyFont="1" applyBorder="1" applyAlignment="1" applyProtection="1">
      <alignment horizontal="left" vertical="center"/>
    </xf>
    <xf numFmtId="0" fontId="28" fillId="0" borderId="68" xfId="0" applyFont="1" applyBorder="1" applyAlignment="1" applyProtection="1">
      <alignment horizontal="left" vertical="center"/>
    </xf>
    <xf numFmtId="0" fontId="28" fillId="0" borderId="108" xfId="0" applyFont="1" applyBorder="1" applyAlignment="1" applyProtection="1">
      <alignment horizontal="left" vertical="center" shrinkToFit="1"/>
    </xf>
    <xf numFmtId="0" fontId="28" fillId="0" borderId="36" xfId="0" applyFont="1" applyBorder="1" applyAlignment="1" applyProtection="1">
      <alignment horizontal="left" vertical="center" shrinkToFit="1"/>
    </xf>
    <xf numFmtId="0" fontId="11" fillId="0" borderId="113" xfId="0" applyFont="1" applyBorder="1" applyAlignment="1" applyProtection="1">
      <alignment horizontal="left" vertical="center" wrapText="1" shrinkToFit="1"/>
    </xf>
    <xf numFmtId="0" fontId="11" fillId="0" borderId="114" xfId="0" applyFont="1" applyBorder="1" applyAlignment="1" applyProtection="1">
      <alignment horizontal="left" vertical="center" wrapText="1" shrinkToFit="1"/>
    </xf>
    <xf numFmtId="0" fontId="38" fillId="6" borderId="291" xfId="0" applyFont="1" applyFill="1" applyBorder="1" applyAlignment="1" applyProtection="1">
      <alignment horizontal="left" vertical="center" wrapText="1" shrinkToFit="1"/>
    </xf>
    <xf numFmtId="0" fontId="38" fillId="6" borderId="292" xfId="0" applyFont="1" applyFill="1" applyBorder="1" applyAlignment="1" applyProtection="1">
      <alignment horizontal="left" vertical="center" wrapText="1" shrinkToFit="1"/>
    </xf>
    <xf numFmtId="0" fontId="15" fillId="5" borderId="102" xfId="0" applyFont="1" applyFill="1" applyBorder="1" applyAlignment="1" applyProtection="1">
      <alignment vertical="center" wrapText="1" shrinkToFit="1"/>
    </xf>
    <xf numFmtId="0" fontId="15" fillId="5" borderId="68" xfId="0" applyFont="1" applyFill="1" applyBorder="1" applyAlignment="1" applyProtection="1">
      <alignment vertical="center" wrapText="1" shrinkToFit="1"/>
    </xf>
    <xf numFmtId="0" fontId="15" fillId="5" borderId="103" xfId="0" applyFont="1" applyFill="1" applyBorder="1" applyAlignment="1" applyProtection="1">
      <alignment vertical="center" wrapText="1" shrinkToFit="1"/>
    </xf>
    <xf numFmtId="0" fontId="15" fillId="5" borderId="104" xfId="0" applyFont="1" applyFill="1" applyBorder="1" applyAlignment="1" applyProtection="1">
      <alignment vertical="center" wrapText="1" shrinkToFit="1"/>
    </xf>
    <xf numFmtId="0" fontId="15" fillId="5" borderId="65" xfId="0" applyFont="1" applyFill="1" applyBorder="1" applyAlignment="1" applyProtection="1">
      <alignment vertical="center" wrapText="1" shrinkToFit="1"/>
    </xf>
    <xf numFmtId="0" fontId="15" fillId="5" borderId="105" xfId="0" applyFont="1" applyFill="1" applyBorder="1" applyAlignment="1" applyProtection="1">
      <alignment vertical="center" wrapText="1" shrinkToFit="1"/>
    </xf>
    <xf numFmtId="0" fontId="15" fillId="0" borderId="111" xfId="0" applyFont="1" applyBorder="1" applyAlignment="1" applyProtection="1">
      <alignment horizontal="center" vertical="top" shrinkToFit="1"/>
    </xf>
    <xf numFmtId="0" fontId="28" fillId="0" borderId="0" xfId="0" applyFont="1" applyBorder="1" applyAlignment="1" applyProtection="1">
      <alignment horizontal="left" vertical="center" shrinkToFit="1"/>
      <protection locked="0"/>
    </xf>
    <xf numFmtId="0" fontId="28" fillId="0" borderId="0" xfId="0" applyFont="1" applyBorder="1" applyAlignment="1" applyProtection="1">
      <alignment horizontal="left" vertical="center" shrinkToFit="1"/>
    </xf>
    <xf numFmtId="0" fontId="11" fillId="0" borderId="114" xfId="0" applyFont="1" applyBorder="1" applyAlignment="1" applyProtection="1">
      <alignment horizontal="left" vertical="center" shrinkToFit="1"/>
    </xf>
    <xf numFmtId="0" fontId="12" fillId="0" borderId="0" xfId="0" applyFont="1" applyBorder="1" applyAlignment="1">
      <alignment horizontal="center"/>
    </xf>
    <xf numFmtId="0" fontId="17" fillId="0" borderId="65" xfId="0" applyFont="1" applyBorder="1" applyAlignment="1">
      <alignment horizontal="left"/>
    </xf>
    <xf numFmtId="0" fontId="16" fillId="0" borderId="65" xfId="0" applyFont="1" applyBorder="1" applyAlignment="1">
      <alignment horizontal="left"/>
    </xf>
    <xf numFmtId="0" fontId="0" fillId="0" borderId="65" xfId="0" applyBorder="1" applyAlignment="1">
      <alignment horizontal="left"/>
    </xf>
    <xf numFmtId="0" fontId="12" fillId="6" borderId="94" xfId="0" applyFont="1" applyFill="1" applyBorder="1" applyAlignment="1" applyProtection="1">
      <alignment horizontal="left"/>
      <protection locked="0"/>
    </xf>
    <xf numFmtId="0" fontId="12" fillId="6" borderId="36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6" borderId="36" xfId="0" applyFont="1" applyFill="1" applyBorder="1" applyAlignment="1" applyProtection="1">
      <alignment horizontal="left"/>
      <protection locked="0"/>
    </xf>
    <xf numFmtId="0" fontId="61" fillId="6" borderId="94" xfId="0" applyFont="1" applyFill="1" applyBorder="1" applyAlignment="1" applyProtection="1">
      <alignment horizontal="left"/>
      <protection locked="0"/>
    </xf>
    <xf numFmtId="0" fontId="17" fillId="0" borderId="65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7" fillId="6" borderId="15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7" fillId="6" borderId="209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2" fillId="5" borderId="169" xfId="0" applyFont="1" applyFill="1" applyBorder="1" applyAlignment="1" applyProtection="1">
      <alignment horizontal="left" vertical="center" wrapText="1"/>
    </xf>
    <xf numFmtId="0" fontId="72" fillId="5" borderId="244" xfId="0" applyFont="1" applyFill="1" applyBorder="1" applyAlignment="1" applyProtection="1">
      <alignment horizontal="left" vertical="center" wrapText="1"/>
    </xf>
    <xf numFmtId="0" fontId="16" fillId="5" borderId="173" xfId="0" applyFont="1" applyFill="1" applyBorder="1" applyAlignment="1" applyProtection="1">
      <alignment horizontal="center"/>
    </xf>
    <xf numFmtId="0" fontId="16" fillId="5" borderId="174" xfId="0" applyFont="1" applyFill="1" applyBorder="1" applyAlignment="1" applyProtection="1">
      <alignment horizontal="center"/>
    </xf>
    <xf numFmtId="3" fontId="7" fillId="5" borderId="192" xfId="0" applyNumberFormat="1" applyFont="1" applyFill="1" applyBorder="1" applyAlignment="1" applyProtection="1">
      <alignment horizontal="center"/>
    </xf>
    <xf numFmtId="3" fontId="7" fillId="5" borderId="217" xfId="0" applyNumberFormat="1" applyFont="1" applyFill="1" applyBorder="1" applyAlignment="1" applyProtection="1">
      <alignment horizontal="center"/>
    </xf>
    <xf numFmtId="0" fontId="72" fillId="5" borderId="209" xfId="0" applyFont="1" applyFill="1" applyBorder="1" applyAlignment="1" applyProtection="1">
      <alignment horizontal="left" vertical="center" wrapText="1"/>
    </xf>
    <xf numFmtId="0" fontId="52" fillId="5" borderId="0" xfId="0" applyFont="1" applyFill="1" applyBorder="1" applyAlignment="1" applyProtection="1">
      <alignment horizontal="left" vertical="center" wrapText="1"/>
    </xf>
    <xf numFmtId="0" fontId="51" fillId="5" borderId="209" xfId="0" applyFont="1" applyFill="1" applyBorder="1" applyAlignment="1" applyProtection="1">
      <alignment horizontal="left" vertical="center" wrapText="1"/>
    </xf>
    <xf numFmtId="0" fontId="51" fillId="5" borderId="0" xfId="0" applyFont="1" applyFill="1" applyBorder="1" applyAlignment="1" applyProtection="1">
      <alignment horizontal="left" vertical="center" wrapText="1"/>
    </xf>
    <xf numFmtId="0" fontId="16" fillId="5" borderId="191" xfId="0" applyFont="1" applyFill="1" applyBorder="1" applyAlignment="1" applyProtection="1">
      <alignment horizontal="center"/>
    </xf>
    <xf numFmtId="0" fontId="16" fillId="5" borderId="243" xfId="0" applyFont="1" applyFill="1" applyBorder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16" fillId="6" borderId="64" xfId="0" applyFont="1" applyFill="1" applyBorder="1" applyAlignment="1" applyProtection="1">
      <alignment horizontal="left"/>
      <protection locked="0"/>
    </xf>
    <xf numFmtId="0" fontId="16" fillId="6" borderId="90" xfId="0" applyFont="1" applyFill="1" applyBorder="1" applyAlignment="1" applyProtection="1">
      <alignment horizontal="left"/>
      <protection locked="0"/>
    </xf>
    <xf numFmtId="0" fontId="16" fillId="5" borderId="121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164" fontId="16" fillId="5" borderId="121" xfId="0" applyNumberFormat="1" applyFont="1" applyFill="1" applyBorder="1" applyAlignment="1" applyProtection="1">
      <alignment horizontal="left"/>
      <protection locked="0"/>
    </xf>
    <xf numFmtId="0" fontId="15" fillId="5" borderId="29" xfId="0" applyFont="1" applyFill="1" applyBorder="1" applyAlignment="1" applyProtection="1">
      <alignment horizontal="center"/>
    </xf>
    <xf numFmtId="0" fontId="15" fillId="5" borderId="27" xfId="0" applyFont="1" applyFill="1" applyBorder="1" applyAlignment="1" applyProtection="1">
      <alignment horizontal="center"/>
    </xf>
    <xf numFmtId="0" fontId="15" fillId="0" borderId="11" xfId="0" applyFont="1" applyBorder="1" applyAlignment="1" applyProtection="1">
      <alignment horizontal="center"/>
    </xf>
    <xf numFmtId="0" fontId="15" fillId="0" borderId="23" xfId="0" applyFont="1" applyBorder="1" applyAlignment="1" applyProtection="1">
      <alignment horizontal="center"/>
    </xf>
    <xf numFmtId="0" fontId="21" fillId="5" borderId="29" xfId="0" applyFont="1" applyFill="1" applyBorder="1" applyAlignment="1" applyProtection="1">
      <alignment horizontal="center"/>
    </xf>
    <xf numFmtId="0" fontId="21" fillId="5" borderId="26" xfId="0" applyFont="1" applyFill="1" applyBorder="1" applyAlignment="1" applyProtection="1">
      <alignment horizontal="center"/>
    </xf>
    <xf numFmtId="0" fontId="21" fillId="5" borderId="27" xfId="0" applyFont="1" applyFill="1" applyBorder="1" applyAlignment="1" applyProtection="1">
      <alignment horizontal="center"/>
    </xf>
    <xf numFmtId="0" fontId="15" fillId="5" borderId="26" xfId="0" applyFont="1" applyFill="1" applyBorder="1" applyAlignment="1" applyProtection="1">
      <alignment horizontal="center"/>
    </xf>
    <xf numFmtId="15" fontId="7" fillId="0" borderId="0" xfId="0" applyNumberFormat="1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right"/>
    </xf>
    <xf numFmtId="0" fontId="13" fillId="5" borderId="26" xfId="0" applyFont="1" applyFill="1" applyBorder="1" applyAlignment="1" applyProtection="1">
      <alignment horizontal="center"/>
    </xf>
    <xf numFmtId="0" fontId="13" fillId="5" borderId="27" xfId="0" applyFont="1" applyFill="1" applyBorder="1" applyAlignment="1" applyProtection="1">
      <alignment horizontal="center"/>
    </xf>
    <xf numFmtId="0" fontId="60" fillId="0" borderId="0" xfId="0" applyFont="1" applyAlignment="1" applyProtection="1">
      <alignment horizontal="center"/>
    </xf>
    <xf numFmtId="3" fontId="7" fillId="4" borderId="192" xfId="0" applyNumberFormat="1" applyFont="1" applyFill="1" applyBorder="1" applyAlignment="1" applyProtection="1">
      <alignment horizontal="center"/>
    </xf>
    <xf numFmtId="3" fontId="7" fillId="4" borderId="179" xfId="0" applyNumberFormat="1" applyFont="1" applyFill="1" applyBorder="1" applyAlignment="1" applyProtection="1">
      <alignment horizontal="center"/>
    </xf>
    <xf numFmtId="0" fontId="16" fillId="5" borderId="274" xfId="0" applyFont="1" applyFill="1" applyBorder="1" applyAlignment="1" applyProtection="1">
      <alignment horizontal="center"/>
    </xf>
    <xf numFmtId="0" fontId="15" fillId="5" borderId="233" xfId="0" applyFont="1" applyFill="1" applyBorder="1" applyAlignment="1" applyProtection="1">
      <alignment horizontal="center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9" fontId="15" fillId="6" borderId="233" xfId="3" applyFont="1" applyFill="1" applyBorder="1" applyAlignment="1" applyProtection="1">
      <alignment horizontal="center" wrapText="1"/>
      <protection locked="0"/>
    </xf>
    <xf numFmtId="9" fontId="15" fillId="6" borderId="0" xfId="3" applyFont="1" applyFill="1" applyBorder="1" applyAlignment="1" applyProtection="1">
      <alignment horizontal="center" wrapText="1"/>
      <protection locked="0"/>
    </xf>
    <xf numFmtId="0" fontId="16" fillId="5" borderId="200" xfId="0" applyFont="1" applyFill="1" applyBorder="1" applyAlignment="1" applyProtection="1">
      <alignment horizontal="center"/>
    </xf>
    <xf numFmtId="0" fontId="16" fillId="5" borderId="220" xfId="0" applyFont="1" applyFill="1" applyBorder="1" applyAlignment="1" applyProtection="1">
      <alignment horizontal="center"/>
    </xf>
    <xf numFmtId="0" fontId="16" fillId="5" borderId="221" xfId="0" applyFont="1" applyFill="1" applyBorder="1" applyAlignment="1" applyProtection="1">
      <alignment horizontal="center"/>
    </xf>
    <xf numFmtId="0" fontId="1" fillId="6" borderId="15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</xf>
    <xf numFmtId="0" fontId="5" fillId="0" borderId="29" xfId="0" applyFont="1" applyBorder="1" applyAlignment="1" applyProtection="1">
      <alignment horizontal="center"/>
    </xf>
    <xf numFmtId="0" fontId="5" fillId="0" borderId="27" xfId="0" applyFont="1" applyBorder="1" applyAlignment="1" applyProtection="1">
      <alignment horizontal="center"/>
    </xf>
    <xf numFmtId="0" fontId="26" fillId="0" borderId="0" xfId="0" applyFont="1" applyAlignment="1"/>
    <xf numFmtId="0" fontId="16" fillId="0" borderId="20" xfId="0" applyFont="1" applyBorder="1" applyAlignment="1" applyProtection="1">
      <alignment horizontal="left"/>
    </xf>
    <xf numFmtId="0" fontId="16" fillId="0" borderId="6" xfId="0" applyFont="1" applyBorder="1" applyAlignment="1" applyProtection="1">
      <alignment horizontal="left"/>
    </xf>
    <xf numFmtId="0" fontId="16" fillId="0" borderId="61" xfId="0" applyFont="1" applyBorder="1" applyAlignment="1" applyProtection="1">
      <alignment horizontal="left"/>
    </xf>
    <xf numFmtId="0" fontId="16" fillId="0" borderId="28" xfId="0" applyFont="1" applyBorder="1" applyAlignment="1" applyProtection="1">
      <alignment horizontal="left"/>
    </xf>
    <xf numFmtId="0" fontId="16" fillId="0" borderId="29" xfId="0" applyFont="1" applyBorder="1" applyAlignment="1" applyProtection="1">
      <alignment horizontal="left"/>
    </xf>
    <xf numFmtId="0" fontId="16" fillId="0" borderId="81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25" fillId="0" borderId="29" xfId="0" applyFont="1" applyBorder="1" applyAlignment="1" applyProtection="1">
      <alignment horizontal="center"/>
    </xf>
    <xf numFmtId="0" fontId="25" fillId="0" borderId="26" xfId="0" applyFont="1" applyBorder="1" applyAlignment="1" applyProtection="1">
      <alignment horizontal="center"/>
    </xf>
    <xf numFmtId="0" fontId="25" fillId="0" borderId="27" xfId="0" applyFont="1" applyBorder="1" applyAlignment="1" applyProtection="1">
      <alignment horizontal="center"/>
    </xf>
    <xf numFmtId="0" fontId="16" fillId="0" borderId="84" xfId="0" applyFont="1" applyBorder="1" applyAlignment="1" applyProtection="1">
      <alignment horizontal="left"/>
    </xf>
    <xf numFmtId="0" fontId="16" fillId="0" borderId="92" xfId="0" applyFont="1" applyBorder="1" applyAlignment="1" applyProtection="1">
      <alignment horizontal="left"/>
    </xf>
    <xf numFmtId="0" fontId="16" fillId="0" borderId="90" xfId="0" applyFont="1" applyBorder="1" applyAlignment="1" applyProtection="1">
      <alignment horizontal="left"/>
    </xf>
    <xf numFmtId="0" fontId="16" fillId="0" borderId="91" xfId="0" applyFont="1" applyBorder="1" applyAlignment="1" applyProtection="1">
      <alignment horizontal="left"/>
    </xf>
    <xf numFmtId="0" fontId="10" fillId="0" borderId="3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1" fillId="0" borderId="15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1" fillId="0" borderId="32" xfId="0" applyFont="1" applyBorder="1" applyAlignment="1" applyProtection="1">
      <alignment horizontal="center"/>
    </xf>
    <xf numFmtId="0" fontId="75" fillId="0" borderId="15" xfId="0" applyFont="1" applyBorder="1" applyAlignment="1">
      <alignment horizontal="center" wrapText="1"/>
    </xf>
    <xf numFmtId="0" fontId="75" fillId="0" borderId="0" xfId="0" applyFont="1" applyBorder="1" applyAlignment="1">
      <alignment horizontal="center" wrapText="1"/>
    </xf>
    <xf numFmtId="0" fontId="75" fillId="0" borderId="32" xfId="0" applyFont="1" applyBorder="1" applyAlignment="1">
      <alignment horizontal="center" wrapText="1"/>
    </xf>
    <xf numFmtId="0" fontId="16" fillId="5" borderId="15" xfId="0" quotePrefix="1" applyFont="1" applyFill="1" applyBorder="1" applyAlignment="1" applyProtection="1">
      <alignment horizontal="center"/>
    </xf>
    <xf numFmtId="0" fontId="16" fillId="5" borderId="0" xfId="0" quotePrefix="1" applyFont="1" applyFill="1" applyBorder="1" applyAlignment="1" applyProtection="1">
      <alignment horizontal="center"/>
    </xf>
    <xf numFmtId="0" fontId="16" fillId="5" borderId="32" xfId="0" quotePrefix="1" applyFont="1" applyFill="1" applyBorder="1" applyAlignment="1" applyProtection="1">
      <alignment horizontal="center"/>
    </xf>
    <xf numFmtId="0" fontId="1" fillId="6" borderId="15" xfId="0" applyFont="1" applyFill="1" applyBorder="1" applyAlignment="1" applyProtection="1">
      <protection locked="0"/>
    </xf>
    <xf numFmtId="0" fontId="1" fillId="6" borderId="0" xfId="0" applyFont="1" applyFill="1" applyAlignment="1" applyProtection="1">
      <protection locked="0"/>
    </xf>
    <xf numFmtId="0" fontId="11" fillId="0" borderId="15" xfId="0" applyFont="1" applyFill="1" applyBorder="1" applyAlignment="1">
      <alignment horizontal="center"/>
    </xf>
    <xf numFmtId="0" fontId="16" fillId="0" borderId="64" xfId="0" applyFont="1" applyFill="1" applyBorder="1" applyAlignment="1" applyProtection="1">
      <alignment horizontal="left"/>
    </xf>
    <xf numFmtId="0" fontId="21" fillId="5" borderId="122" xfId="0" applyFont="1" applyFill="1" applyBorder="1" applyAlignment="1" applyProtection="1">
      <alignment horizontal="center" vertical="center"/>
    </xf>
    <xf numFmtId="0" fontId="21" fillId="5" borderId="157" xfId="0" applyFont="1" applyFill="1" applyBorder="1" applyAlignment="1" applyProtection="1">
      <alignment horizontal="center" vertical="center"/>
    </xf>
    <xf numFmtId="0" fontId="21" fillId="5" borderId="159" xfId="0" applyFont="1" applyFill="1" applyBorder="1" applyAlignment="1" applyProtection="1">
      <alignment horizontal="center" vertical="center"/>
    </xf>
    <xf numFmtId="0" fontId="51" fillId="5" borderId="0" xfId="0" applyFont="1" applyFill="1" applyBorder="1" applyAlignment="1" applyProtection="1">
      <alignment horizontal="left"/>
    </xf>
    <xf numFmtId="164" fontId="51" fillId="5" borderId="0" xfId="0" applyNumberFormat="1" applyFont="1" applyFill="1" applyBorder="1" applyAlignment="1" applyProtection="1">
      <alignment horizontal="left"/>
    </xf>
    <xf numFmtId="0" fontId="16" fillId="0" borderId="90" xfId="0" applyFont="1" applyFill="1" applyBorder="1" applyAlignment="1" applyProtection="1">
      <alignment horizontal="left"/>
    </xf>
    <xf numFmtId="0" fontId="21" fillId="5" borderId="33" xfId="0" applyFont="1" applyFill="1" applyBorder="1" applyAlignment="1" applyProtection="1">
      <alignment horizontal="center"/>
    </xf>
    <xf numFmtId="0" fontId="21" fillId="5" borderId="12" xfId="0" applyFont="1" applyFill="1" applyBorder="1" applyAlignment="1" applyProtection="1">
      <alignment horizontal="center"/>
    </xf>
    <xf numFmtId="0" fontId="21" fillId="5" borderId="30" xfId="0" applyFont="1" applyFill="1" applyBorder="1" applyAlignment="1" applyProtection="1">
      <alignment horizontal="center"/>
    </xf>
    <xf numFmtId="0" fontId="15" fillId="5" borderId="15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15" fillId="5" borderId="32" xfId="0" applyFont="1" applyFill="1" applyBorder="1" applyAlignment="1" applyProtection="1">
      <alignment horizontal="center"/>
    </xf>
    <xf numFmtId="0" fontId="21" fillId="5" borderId="277" xfId="0" applyFont="1" applyFill="1" applyBorder="1" applyAlignment="1" applyProtection="1">
      <alignment horizontal="center"/>
    </xf>
    <xf numFmtId="0" fontId="7" fillId="5" borderId="20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7" fillId="5" borderId="278" xfId="0" applyFont="1" applyFill="1" applyBorder="1" applyAlignment="1" applyProtection="1">
      <alignment horizontal="center"/>
    </xf>
    <xf numFmtId="0" fontId="35" fillId="0" borderId="0" xfId="0" applyFont="1" applyAlignment="1" applyProtection="1">
      <alignment horizontal="center"/>
    </xf>
    <xf numFmtId="0" fontId="35" fillId="5" borderId="0" xfId="0" applyFont="1" applyFill="1" applyBorder="1" applyAlignment="1" applyProtection="1">
      <alignment horizontal="left"/>
    </xf>
    <xf numFmtId="0" fontId="40" fillId="6" borderId="99" xfId="0" applyFont="1" applyFill="1" applyBorder="1" applyAlignment="1" applyProtection="1">
      <alignment horizontal="center" vertical="center"/>
      <protection locked="0"/>
    </xf>
    <xf numFmtId="0" fontId="40" fillId="6" borderId="100" xfId="0" applyFont="1" applyFill="1" applyBorder="1" applyAlignment="1" applyProtection="1">
      <alignment horizontal="center" vertical="center"/>
      <protection locked="0"/>
    </xf>
    <xf numFmtId="0" fontId="40" fillId="6" borderId="101" xfId="0" applyFont="1" applyFill="1" applyBorder="1" applyAlignment="1" applyProtection="1">
      <alignment horizontal="center" vertical="center"/>
      <protection locked="0"/>
    </xf>
    <xf numFmtId="0" fontId="40" fillId="6" borderId="104" xfId="0" applyFont="1" applyFill="1" applyBorder="1" applyAlignment="1" applyProtection="1">
      <alignment horizontal="center" vertical="center"/>
      <protection locked="0"/>
    </xf>
    <xf numFmtId="0" fontId="40" fillId="6" borderId="65" xfId="0" applyFont="1" applyFill="1" applyBorder="1" applyAlignment="1" applyProtection="1">
      <alignment horizontal="center" vertical="center"/>
      <protection locked="0"/>
    </xf>
    <xf numFmtId="0" fontId="40" fillId="6" borderId="105" xfId="0" applyFont="1" applyFill="1" applyBorder="1" applyAlignment="1" applyProtection="1">
      <alignment horizontal="center" vertical="center"/>
      <protection locked="0"/>
    </xf>
    <xf numFmtId="0" fontId="40" fillId="6" borderId="106" xfId="0" applyFont="1" applyFill="1" applyBorder="1" applyAlignment="1" applyProtection="1">
      <alignment horizontal="center" vertical="center"/>
      <protection locked="0"/>
    </xf>
    <xf numFmtId="0" fontId="40" fillId="6" borderId="0" xfId="0" applyFont="1" applyFill="1" applyBorder="1" applyAlignment="1" applyProtection="1">
      <alignment horizontal="center" vertical="center"/>
      <protection locked="0"/>
    </xf>
    <xf numFmtId="0" fontId="40" fillId="5" borderId="102" xfId="0" applyFont="1" applyFill="1" applyBorder="1" applyAlignment="1" applyProtection="1">
      <alignment horizontal="center" vertical="center" wrapText="1" shrinkToFit="1"/>
    </xf>
    <xf numFmtId="0" fontId="40" fillId="5" borderId="108" xfId="0" applyFont="1" applyFill="1" applyBorder="1" applyAlignment="1" applyProtection="1">
      <alignment horizontal="center" vertical="center" wrapText="1" shrinkToFit="1"/>
    </xf>
    <xf numFmtId="0" fontId="38" fillId="6" borderId="116" xfId="0" applyFont="1" applyFill="1" applyBorder="1" applyAlignment="1" applyProtection="1">
      <alignment horizontal="left" vertical="center" wrapText="1" shrinkToFit="1"/>
    </xf>
    <xf numFmtId="0" fontId="40" fillId="5" borderId="109" xfId="0" applyFont="1" applyFill="1" applyBorder="1" applyAlignment="1" applyProtection="1">
      <alignment horizontal="center" wrapText="1" shrinkToFit="1"/>
    </xf>
    <xf numFmtId="0" fontId="38" fillId="6" borderId="150" xfId="0" applyFont="1" applyFill="1" applyBorder="1" applyAlignment="1" applyProtection="1">
      <alignment horizontal="left" vertical="center" wrapText="1" shrinkToFit="1"/>
    </xf>
    <xf numFmtId="0" fontId="38" fillId="6" borderId="164" xfId="0" applyFont="1" applyFill="1" applyBorder="1" applyAlignment="1" applyProtection="1">
      <alignment horizontal="left" vertical="center" wrapText="1" shrinkToFit="1"/>
    </xf>
    <xf numFmtId="0" fontId="38" fillId="6" borderId="110" xfId="0" applyFont="1" applyFill="1" applyBorder="1" applyAlignment="1" applyProtection="1">
      <alignment horizontal="left" vertical="center" wrapText="1" shrinkToFit="1"/>
    </xf>
    <xf numFmtId="0" fontId="38" fillId="6" borderId="275" xfId="0" applyFont="1" applyFill="1" applyBorder="1" applyAlignment="1" applyProtection="1">
      <alignment horizontal="left" vertical="center" wrapText="1" shrinkToFit="1"/>
    </xf>
    <xf numFmtId="0" fontId="63" fillId="6" borderId="102" xfId="0" applyFont="1" applyFill="1" applyBorder="1" applyAlignment="1" applyProtection="1">
      <alignment horizontal="left" shrinkToFit="1"/>
    </xf>
    <xf numFmtId="0" fontId="63" fillId="6" borderId="68" xfId="0" applyFont="1" applyFill="1" applyBorder="1" applyAlignment="1" applyProtection="1">
      <alignment horizontal="left" shrinkToFit="1"/>
    </xf>
    <xf numFmtId="0" fontId="63" fillId="6" borderId="103" xfId="0" applyFont="1" applyFill="1" applyBorder="1" applyAlignment="1" applyProtection="1">
      <alignment horizontal="left" shrinkToFit="1"/>
    </xf>
    <xf numFmtId="0" fontId="7" fillId="5" borderId="106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/>
    </xf>
    <xf numFmtId="0" fontId="15" fillId="0" borderId="65" xfId="0" applyFont="1" applyBorder="1" applyAlignment="1" applyProtection="1">
      <alignment horizontal="center" vertical="top" shrinkToFit="1"/>
    </xf>
    <xf numFmtId="0" fontId="15" fillId="5" borderId="68" xfId="0" applyFont="1" applyFill="1" applyBorder="1" applyAlignment="1" applyProtection="1">
      <alignment horizontal="right" vertical="center" wrapText="1" shrinkToFit="1"/>
    </xf>
    <xf numFmtId="0" fontId="15" fillId="5" borderId="0" xfId="0" applyFont="1" applyFill="1" applyBorder="1" applyAlignment="1" applyProtection="1">
      <alignment horizontal="right" vertical="center" wrapText="1" shrinkToFit="1"/>
    </xf>
    <xf numFmtId="0" fontId="15" fillId="5" borderId="102" xfId="0" applyFont="1" applyFill="1" applyBorder="1" applyAlignment="1" applyProtection="1">
      <alignment horizontal="left" vertical="center" wrapText="1" shrinkToFit="1"/>
    </xf>
    <xf numFmtId="0" fontId="15" fillId="5" borderId="68" xfId="0" applyFont="1" applyFill="1" applyBorder="1" applyAlignment="1" applyProtection="1">
      <alignment horizontal="left" vertical="center" wrapText="1" shrinkToFit="1"/>
    </xf>
    <xf numFmtId="0" fontId="15" fillId="5" borderId="104" xfId="0" applyFont="1" applyFill="1" applyBorder="1" applyAlignment="1" applyProtection="1">
      <alignment horizontal="left" vertical="center" wrapText="1" shrinkToFit="1"/>
    </xf>
    <xf numFmtId="0" fontId="15" fillId="5" borderId="65" xfId="0" applyFont="1" applyFill="1" applyBorder="1" applyAlignment="1" applyProtection="1">
      <alignment horizontal="left" vertical="center" wrapText="1" shrinkToFit="1"/>
    </xf>
    <xf numFmtId="165" fontId="15" fillId="6" borderId="134" xfId="1" applyNumberFormat="1" applyFont="1" applyFill="1" applyBorder="1" applyAlignment="1">
      <alignment horizontal="left" vertical="center"/>
    </xf>
    <xf numFmtId="165" fontId="15" fillId="6" borderId="133" xfId="1" applyNumberFormat="1" applyFont="1" applyFill="1" applyBorder="1" applyAlignment="1">
      <alignment horizontal="left" vertical="center"/>
    </xf>
    <xf numFmtId="165" fontId="15" fillId="6" borderId="134" xfId="0" applyNumberFormat="1" applyFont="1" applyFill="1" applyBorder="1" applyAlignment="1">
      <alignment horizontal="left" vertical="center"/>
    </xf>
    <xf numFmtId="165" fontId="15" fillId="6" borderId="133" xfId="0" applyNumberFormat="1" applyFont="1" applyFill="1" applyBorder="1" applyAlignment="1">
      <alignment horizontal="left" vertical="center"/>
    </xf>
    <xf numFmtId="165" fontId="34" fillId="5" borderId="167" xfId="0" applyNumberFormat="1" applyFont="1" applyFill="1" applyBorder="1" applyAlignment="1" applyProtection="1">
      <alignment horizontal="right" vertical="center"/>
    </xf>
    <xf numFmtId="165" fontId="34" fillId="5" borderId="132" xfId="0" applyNumberFormat="1" applyFont="1" applyFill="1" applyBorder="1" applyAlignment="1" applyProtection="1">
      <alignment horizontal="right" vertical="center"/>
    </xf>
    <xf numFmtId="165" fontId="15" fillId="5" borderId="65" xfId="0" applyNumberFormat="1" applyFont="1" applyFill="1" applyBorder="1" applyAlignment="1" applyProtection="1">
      <alignment horizontal="right" shrinkToFit="1"/>
    </xf>
    <xf numFmtId="0" fontId="38" fillId="6" borderId="149" xfId="0" applyFont="1" applyFill="1" applyBorder="1" applyAlignment="1" applyProtection="1">
      <alignment horizontal="center" vertical="center" wrapText="1"/>
      <protection locked="0"/>
    </xf>
    <xf numFmtId="0" fontId="38" fillId="6" borderId="0" xfId="0" applyFont="1" applyFill="1" applyBorder="1" applyAlignment="1" applyProtection="1">
      <alignment horizontal="center" vertical="center" wrapText="1"/>
      <protection locked="0"/>
    </xf>
    <xf numFmtId="0" fontId="38" fillId="6" borderId="107" xfId="0" applyFont="1" applyFill="1" applyBorder="1" applyAlignment="1" applyProtection="1">
      <alignment horizontal="center" vertical="center" wrapText="1"/>
      <protection locked="0"/>
    </xf>
    <xf numFmtId="165" fontId="15" fillId="6" borderId="134" xfId="0" applyNumberFormat="1" applyFont="1" applyFill="1" applyBorder="1" applyAlignment="1" applyProtection="1">
      <alignment horizontal="left" vertical="center"/>
    </xf>
    <xf numFmtId="165" fontId="15" fillId="6" borderId="133" xfId="0" applyNumberFormat="1" applyFont="1" applyFill="1" applyBorder="1" applyAlignment="1" applyProtection="1">
      <alignment horizontal="left" vertical="center"/>
    </xf>
    <xf numFmtId="165" fontId="35" fillId="6" borderId="208" xfId="0" applyNumberFormat="1" applyFont="1" applyFill="1" applyBorder="1" applyAlignment="1" applyProtection="1">
      <alignment horizontal="left" vertical="center"/>
    </xf>
    <xf numFmtId="165" fontId="35" fillId="6" borderId="131" xfId="0" applyNumberFormat="1" applyFont="1" applyFill="1" applyBorder="1" applyAlignment="1" applyProtection="1">
      <alignment horizontal="left" vertical="center"/>
    </xf>
    <xf numFmtId="0" fontId="34" fillId="5" borderId="94" xfId="0" applyFont="1" applyFill="1" applyBorder="1" applyAlignment="1" applyProtection="1">
      <alignment horizontal="right" vertical="center"/>
    </xf>
    <xf numFmtId="0" fontId="38" fillId="5" borderId="102" xfId="0" applyFont="1" applyFill="1" applyBorder="1" applyAlignment="1" applyProtection="1">
      <alignment horizontal="left" vertical="center" wrapText="1"/>
    </xf>
    <xf numFmtId="0" fontId="38" fillId="5" borderId="68" xfId="0" applyFont="1" applyFill="1" applyBorder="1" applyAlignment="1" applyProtection="1">
      <alignment horizontal="left" vertical="center" wrapText="1"/>
    </xf>
    <xf numFmtId="165" fontId="49" fillId="5" borderId="68" xfId="0" applyNumberFormat="1" applyFont="1" applyFill="1" applyBorder="1" applyAlignment="1" applyProtection="1">
      <alignment horizontal="right" vertical="center"/>
    </xf>
    <xf numFmtId="165" fontId="49" fillId="5" borderId="0" xfId="0" applyNumberFormat="1" applyFont="1" applyFill="1" applyBorder="1" applyAlignment="1" applyProtection="1">
      <alignment horizontal="right" vertical="center"/>
    </xf>
    <xf numFmtId="0" fontId="49" fillId="5" borderId="65" xfId="0" applyFont="1" applyFill="1" applyBorder="1" applyAlignment="1" applyProtection="1">
      <alignment horizontal="right"/>
    </xf>
    <xf numFmtId="0" fontId="38" fillId="6" borderId="102" xfId="0" applyFont="1" applyFill="1" applyBorder="1" applyAlignment="1" applyProtection="1">
      <alignment horizontal="left" vertical="center" wrapText="1" shrinkToFit="1"/>
      <protection locked="0"/>
    </xf>
    <xf numFmtId="0" fontId="38" fillId="6" borderId="68" xfId="0" applyFont="1" applyFill="1" applyBorder="1" applyAlignment="1" applyProtection="1">
      <alignment horizontal="left" vertical="center" wrapText="1" shrinkToFit="1"/>
      <protection locked="0"/>
    </xf>
    <xf numFmtId="0" fontId="38" fillId="6" borderId="103" xfId="0" applyFont="1" applyFill="1" applyBorder="1" applyAlignment="1" applyProtection="1">
      <alignment horizontal="left" vertical="center" wrapText="1" shrinkToFit="1"/>
      <protection locked="0"/>
    </xf>
    <xf numFmtId="0" fontId="34" fillId="6" borderId="106" xfId="0" applyFont="1" applyFill="1" applyBorder="1" applyAlignment="1" applyProtection="1">
      <alignment horizontal="left" vertical="center" wrapText="1" shrinkToFit="1"/>
      <protection locked="0"/>
    </xf>
    <xf numFmtId="0" fontId="34" fillId="6" borderId="0" xfId="0" applyFont="1" applyFill="1" applyBorder="1" applyAlignment="1" applyProtection="1">
      <alignment horizontal="left" vertical="center" wrapText="1" shrinkToFit="1"/>
      <protection locked="0"/>
    </xf>
    <xf numFmtId="0" fontId="34" fillId="6" borderId="107" xfId="0" applyFont="1" applyFill="1" applyBorder="1" applyAlignment="1" applyProtection="1">
      <alignment horizontal="left" vertical="center" wrapText="1" shrinkToFit="1"/>
      <protection locked="0"/>
    </xf>
    <xf numFmtId="0" fontId="40" fillId="5" borderId="127" xfId="0" applyFont="1" applyFill="1" applyBorder="1" applyAlignment="1" applyProtection="1">
      <alignment horizontal="center" vertical="center" wrapText="1"/>
    </xf>
    <xf numFmtId="0" fontId="35" fillId="5" borderId="118" xfId="0" applyFont="1" applyFill="1" applyBorder="1" applyAlignment="1" applyProtection="1">
      <alignment horizontal="left" vertical="center" wrapText="1" shrinkToFit="1"/>
    </xf>
    <xf numFmtId="0" fontId="16" fillId="5" borderId="108" xfId="0" applyFont="1" applyFill="1" applyBorder="1" applyAlignment="1" applyProtection="1">
      <alignment wrapText="1" shrinkToFit="1"/>
    </xf>
    <xf numFmtId="0" fontId="9" fillId="6" borderId="209" xfId="0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/>
    </xf>
    <xf numFmtId="0" fontId="9" fillId="6" borderId="0" xfId="0" applyFont="1" applyFill="1" applyBorder="1" applyAlignment="1" applyProtection="1">
      <alignment horizontal="left" vertical="center"/>
      <protection locked="0"/>
    </xf>
    <xf numFmtId="0" fontId="9" fillId="6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6" borderId="15" xfId="0" applyFont="1" applyFill="1" applyBorder="1" applyAlignment="1" applyProtection="1">
      <alignment horizontal="left" vertical="center"/>
      <protection locked="0"/>
    </xf>
    <xf numFmtId="0" fontId="15" fillId="0" borderId="64" xfId="0" applyFont="1" applyFill="1" applyBorder="1" applyAlignment="1" applyProtection="1">
      <alignment horizontal="left"/>
    </xf>
    <xf numFmtId="0" fontId="27" fillId="0" borderId="0" xfId="0" applyFont="1" applyAlignment="1" applyProtection="1">
      <alignment horizontal="center"/>
    </xf>
    <xf numFmtId="0" fontId="15" fillId="0" borderId="64" xfId="0" quotePrefix="1" applyFont="1" applyFill="1" applyBorder="1" applyAlignment="1" applyProtection="1">
      <alignment horizontal="left"/>
    </xf>
    <xf numFmtId="0" fontId="15" fillId="0" borderId="90" xfId="0" applyFont="1" applyFill="1" applyBorder="1" applyAlignment="1" applyProtection="1">
      <alignment horizontal="left"/>
    </xf>
    <xf numFmtId="164" fontId="34" fillId="6" borderId="98" xfId="0" applyNumberFormat="1" applyFont="1" applyFill="1" applyBorder="1" applyAlignment="1" applyProtection="1">
      <alignment horizontal="center"/>
      <protection locked="0"/>
    </xf>
    <xf numFmtId="0" fontId="16" fillId="5" borderId="15" xfId="0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center"/>
    </xf>
    <xf numFmtId="0" fontId="8" fillId="5" borderId="15" xfId="0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center"/>
    </xf>
    <xf numFmtId="0" fontId="8" fillId="5" borderId="29" xfId="0" applyFont="1" applyFill="1" applyBorder="1" applyAlignment="1" applyProtection="1">
      <alignment horizontal="center"/>
    </xf>
    <xf numFmtId="0" fontId="8" fillId="5" borderId="27" xfId="0" applyFont="1" applyFill="1" applyBorder="1" applyAlignment="1" applyProtection="1">
      <alignment horizontal="center"/>
    </xf>
    <xf numFmtId="0" fontId="5" fillId="0" borderId="30" xfId="0" applyFont="1" applyBorder="1" applyAlignment="1" applyProtection="1"/>
    <xf numFmtId="0" fontId="13" fillId="0" borderId="33" xfId="0" applyFont="1" applyBorder="1" applyAlignment="1"/>
    <xf numFmtId="0" fontId="13" fillId="0" borderId="12" xfId="0" applyFont="1" applyBorder="1" applyAlignment="1"/>
    <xf numFmtId="0" fontId="8" fillId="0" borderId="29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0" fontId="16" fillId="5" borderId="209" xfId="0" applyFont="1" applyFill="1" applyBorder="1" applyAlignment="1" applyProtection="1">
      <alignment horizontal="center"/>
    </xf>
    <xf numFmtId="0" fontId="16" fillId="5" borderId="233" xfId="0" applyFont="1" applyFill="1" applyBorder="1" applyAlignment="1" applyProtection="1">
      <alignment horizontal="center"/>
    </xf>
    <xf numFmtId="0" fontId="16" fillId="5" borderId="218" xfId="0" applyFont="1" applyFill="1" applyBorder="1" applyAlignment="1" applyProtection="1">
      <alignment horizontal="center"/>
    </xf>
    <xf numFmtId="0" fontId="16" fillId="5" borderId="219" xfId="0" applyFont="1" applyFill="1" applyBorder="1" applyAlignment="1" applyProtection="1">
      <alignment horizontal="center"/>
    </xf>
    <xf numFmtId="0" fontId="13" fillId="5" borderId="0" xfId="0" applyFont="1" applyFill="1" applyAlignment="1">
      <alignment horizontal="center"/>
    </xf>
    <xf numFmtId="0" fontId="5" fillId="0" borderId="218" xfId="0" applyFont="1" applyBorder="1" applyAlignment="1" applyProtection="1"/>
    <xf numFmtId="0" fontId="13" fillId="0" borderId="219" xfId="0" applyFont="1" applyBorder="1" applyAlignment="1"/>
    <xf numFmtId="0" fontId="13" fillId="0" borderId="234" xfId="0" applyFont="1" applyBorder="1" applyAlignment="1"/>
    <xf numFmtId="0" fontId="69" fillId="0" borderId="15" xfId="0" applyFont="1" applyBorder="1" applyAlignment="1">
      <alignment horizontal="center" wrapText="1"/>
    </xf>
    <xf numFmtId="0" fontId="69" fillId="0" borderId="0" xfId="0" applyFont="1" applyBorder="1" applyAlignment="1">
      <alignment horizontal="center" wrapText="1"/>
    </xf>
    <xf numFmtId="0" fontId="69" fillId="0" borderId="32" xfId="0" applyFont="1" applyBorder="1" applyAlignment="1">
      <alignment horizontal="center" wrapText="1"/>
    </xf>
    <xf numFmtId="0" fontId="13" fillId="0" borderId="3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6" fillId="0" borderId="15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32" xfId="0" applyFont="1" applyBorder="1" applyAlignment="1" applyProtection="1">
      <alignment horizontal="center"/>
    </xf>
    <xf numFmtId="0" fontId="16" fillId="0" borderId="29" xfId="0" applyFont="1" applyBorder="1" applyAlignment="1" applyProtection="1">
      <alignment horizontal="center"/>
    </xf>
    <xf numFmtId="0" fontId="16" fillId="0" borderId="26" xfId="0" applyFont="1" applyBorder="1" applyAlignment="1" applyProtection="1">
      <alignment horizontal="center"/>
    </xf>
    <xf numFmtId="0" fontId="16" fillId="0" borderId="27" xfId="0" applyFont="1" applyBorder="1" applyAlignment="1" applyProtection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20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13" fillId="0" borderId="6" xfId="0" applyFont="1" applyBorder="1"/>
    <xf numFmtId="0" fontId="16" fillId="0" borderId="26" xfId="0" applyFont="1" applyBorder="1" applyAlignment="1" applyProtection="1">
      <alignment horizontal="left"/>
    </xf>
    <xf numFmtId="0" fontId="16" fillId="0" borderId="27" xfId="0" applyFont="1" applyBorder="1" applyAlignment="1" applyProtection="1">
      <alignment horizontal="left"/>
    </xf>
    <xf numFmtId="49" fontId="16" fillId="5" borderId="20" xfId="0" applyNumberFormat="1" applyFont="1" applyFill="1" applyBorder="1" applyAlignment="1" applyProtection="1">
      <alignment horizontal="center"/>
    </xf>
    <xf numFmtId="49" fontId="16" fillId="5" borderId="6" xfId="0" applyNumberFormat="1" applyFont="1" applyFill="1" applyBorder="1" applyAlignment="1" applyProtection="1">
      <alignment horizontal="center"/>
    </xf>
    <xf numFmtId="49" fontId="16" fillId="5" borderId="61" xfId="0" applyNumberFormat="1" applyFont="1" applyFill="1" applyBorder="1" applyAlignment="1" applyProtection="1">
      <alignment horizontal="center"/>
    </xf>
    <xf numFmtId="0" fontId="16" fillId="0" borderId="80" xfId="0" applyFont="1" applyBorder="1" applyAlignment="1" applyProtection="1">
      <alignment horizontal="left"/>
    </xf>
    <xf numFmtId="0" fontId="16" fillId="0" borderId="87" xfId="0" applyFont="1" applyBorder="1" applyAlignment="1" applyProtection="1">
      <alignment horizontal="left"/>
    </xf>
    <xf numFmtId="0" fontId="65" fillId="0" borderId="0" xfId="0" applyFont="1" applyFill="1" applyBorder="1" applyAlignment="1" applyProtection="1">
      <alignment horizontal="left"/>
    </xf>
    <xf numFmtId="164" fontId="65" fillId="0" borderId="0" xfId="0" applyNumberFormat="1" applyFont="1" applyFill="1" applyBorder="1" applyAlignment="1" applyProtection="1">
      <alignment horizontal="left"/>
    </xf>
    <xf numFmtId="0" fontId="21" fillId="4" borderId="29" xfId="0" applyFont="1" applyFill="1" applyBorder="1" applyAlignment="1" applyProtection="1">
      <alignment horizontal="center"/>
    </xf>
    <xf numFmtId="0" fontId="21" fillId="4" borderId="26" xfId="0" applyFont="1" applyFill="1" applyBorder="1" applyAlignment="1" applyProtection="1">
      <alignment horizontal="center"/>
    </xf>
    <xf numFmtId="0" fontId="21" fillId="4" borderId="27" xfId="0" applyFont="1" applyFill="1" applyBorder="1" applyAlignment="1" applyProtection="1">
      <alignment horizontal="center"/>
    </xf>
    <xf numFmtId="0" fontId="23" fillId="4" borderId="26" xfId="0" applyFont="1" applyFill="1" applyBorder="1" applyAlignment="1" applyProtection="1">
      <alignment horizontal="center"/>
    </xf>
    <xf numFmtId="0" fontId="65" fillId="4" borderId="0" xfId="0" applyFont="1" applyFill="1" applyBorder="1" applyAlignment="1" applyProtection="1">
      <alignment horizontal="left"/>
    </xf>
    <xf numFmtId="0" fontId="0" fillId="4" borderId="0" xfId="0" applyFill="1" applyAlignment="1">
      <alignment horizontal="left"/>
    </xf>
    <xf numFmtId="0" fontId="15" fillId="0" borderId="0" xfId="0" applyFont="1" applyAlignment="1">
      <alignment horizontal="right"/>
    </xf>
    <xf numFmtId="0" fontId="15" fillId="4" borderId="29" xfId="0" applyFont="1" applyFill="1" applyBorder="1" applyAlignment="1" applyProtection="1">
      <alignment horizontal="center"/>
    </xf>
    <xf numFmtId="0" fontId="15" fillId="4" borderId="27" xfId="0" applyFont="1" applyFill="1" applyBorder="1" applyAlignment="1" applyProtection="1">
      <alignment horizontal="center"/>
    </xf>
    <xf numFmtId="0" fontId="7" fillId="4" borderId="26" xfId="0" applyFont="1" applyFill="1" applyBorder="1" applyAlignment="1" applyProtection="1">
      <alignment horizontal="center"/>
    </xf>
    <xf numFmtId="0" fontId="7" fillId="4" borderId="27" xfId="0" applyFont="1" applyFill="1" applyBorder="1" applyAlignment="1" applyProtection="1">
      <alignment horizontal="center"/>
    </xf>
    <xf numFmtId="0" fontId="15" fillId="4" borderId="26" xfId="0" applyFont="1" applyFill="1" applyBorder="1" applyAlignment="1" applyProtection="1">
      <alignment horizontal="center"/>
    </xf>
    <xf numFmtId="0" fontId="7" fillId="4" borderId="2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0" fontId="24" fillId="5" borderId="0" xfId="0" applyFont="1" applyFill="1" applyAlignment="1" applyProtection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4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strike val="0"/>
        <color theme="1"/>
      </font>
    </dxf>
    <dxf>
      <font>
        <strike val="0"/>
        <color theme="1"/>
      </font>
    </dxf>
    <dxf>
      <font>
        <strike val="0"/>
        <color theme="1"/>
      </font>
    </dxf>
    <dxf>
      <font>
        <color theme="1"/>
      </font>
    </dxf>
    <dxf>
      <font>
        <color rgb="FF9C0006"/>
      </font>
    </dxf>
    <dxf>
      <font>
        <strike val="0"/>
        <color theme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strike val="0"/>
        <color theme="1"/>
      </font>
    </dxf>
    <dxf>
      <font>
        <strike val="0"/>
        <color theme="1"/>
      </font>
    </dxf>
    <dxf>
      <font>
        <strike val="0"/>
        <color theme="1"/>
      </font>
    </dxf>
    <dxf>
      <font>
        <color theme="1"/>
      </font>
    </dxf>
    <dxf>
      <font>
        <color rgb="FF9C0006"/>
      </font>
    </dxf>
    <dxf>
      <font>
        <strike val="0"/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FFCC66"/>
      <color rgb="FFCCCCFF"/>
      <color rgb="FF9999FF"/>
      <color rgb="FFFFCCFF"/>
      <color rgb="FF00FF99"/>
      <color rgb="FFFFFFFF"/>
      <color rgb="FFFF66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AMENDED BUDGET'!G19"/><Relationship Id="rId2" Type="http://schemas.openxmlformats.org/officeDocument/2006/relationships/image" Target="../media/image1.png"/><Relationship Id="rId1" Type="http://schemas.openxmlformats.org/officeDocument/2006/relationships/hyperlink" Target="#BUDGET!C20"/><Relationship Id="rId6" Type="http://schemas.openxmlformats.org/officeDocument/2006/relationships/image" Target="../media/image3.png"/><Relationship Id="rId5" Type="http://schemas.openxmlformats.org/officeDocument/2006/relationships/hyperlink" Target="#BUDGET!L20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BUDG NARRATIVE'!A7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BREAKOUT1!N10"/><Relationship Id="rId2" Type="http://schemas.openxmlformats.org/officeDocument/2006/relationships/image" Target="../media/image4.png"/><Relationship Id="rId1" Type="http://schemas.openxmlformats.org/officeDocument/2006/relationships/hyperlink" Target="#BREAKOUT1!C10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MATCH '!E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AMENDED BREAKOUT1'!C1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1739900</xdr:colOff>
      <xdr:row>8</xdr:row>
      <xdr:rowOff>165100</xdr:rowOff>
    </xdr:from>
    <xdr:to>
      <xdr:col>1</xdr:col>
      <xdr:colOff>2203322</xdr:colOff>
      <xdr:row>10</xdr:row>
      <xdr:rowOff>114300</xdr:rowOff>
    </xdr:to>
    <xdr:pic>
      <xdr:nvPicPr>
        <xdr:cNvPr id="1025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81200" y="1714500"/>
          <a:ext cx="463422" cy="4572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1727200</xdr:colOff>
      <xdr:row>11</xdr:row>
      <xdr:rowOff>127000</xdr:rowOff>
    </xdr:from>
    <xdr:to>
      <xdr:col>1</xdr:col>
      <xdr:colOff>2184400</xdr:colOff>
      <xdr:row>14</xdr:row>
      <xdr:rowOff>12700</xdr:rowOff>
    </xdr:to>
    <xdr:pic>
      <xdr:nvPicPr>
        <xdr:cNvPr id="1027" name="Picture 3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68500" y="2374900"/>
          <a:ext cx="457200" cy="4572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1701800</xdr:colOff>
      <xdr:row>14</xdr:row>
      <xdr:rowOff>76200</xdr:rowOff>
    </xdr:from>
    <xdr:to>
      <xdr:col>1</xdr:col>
      <xdr:colOff>2250440</xdr:colOff>
      <xdr:row>17</xdr:row>
      <xdr:rowOff>53340</xdr:rowOff>
    </xdr:to>
    <xdr:pic>
      <xdr:nvPicPr>
        <xdr:cNvPr id="1032" name="Picture 8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43100" y="2895600"/>
          <a:ext cx="548640" cy="5486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130175</xdr:colOff>
      <xdr:row>43</xdr:row>
      <xdr:rowOff>67770</xdr:rowOff>
    </xdr:from>
    <xdr:to>
      <xdr:col>8</xdr:col>
      <xdr:colOff>574674</xdr:colOff>
      <xdr:row>46</xdr:row>
      <xdr:rowOff>43363</xdr:rowOff>
    </xdr:to>
    <xdr:pic>
      <xdr:nvPicPr>
        <xdr:cNvPr id="2" name="Picture 3" descr="C:\Documents and Settings\bmartinez\Local Settings\Temporary Internet Files\Content.IE5\AU4DTTWC\MC900442130[1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24097" y="8508891"/>
          <a:ext cx="444499" cy="435420"/>
        </a:xfrm>
        <a:prstGeom prst="ellipse">
          <a:avLst/>
        </a:prstGeom>
        <a:ln>
          <a:noFill/>
        </a:ln>
        <a:effectLst>
          <a:softEdge rad="112500"/>
        </a:effectLst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rtDeco"/>
        </a:sp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44</xdr:row>
      <xdr:rowOff>25400</xdr:rowOff>
    </xdr:from>
    <xdr:to>
      <xdr:col>8</xdr:col>
      <xdr:colOff>558799</xdr:colOff>
      <xdr:row>46</xdr:row>
      <xdr:rowOff>89893</xdr:rowOff>
    </xdr:to>
    <xdr:pic>
      <xdr:nvPicPr>
        <xdr:cNvPr id="2" name="Picture 3" descr="C:\Documents and Settings\bmartinez\Local Settings\Temporary Internet Files\Content.IE5\AU4DTTWC\MC900442130[1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52000" y="9347200"/>
          <a:ext cx="444499" cy="445493"/>
        </a:xfrm>
        <a:prstGeom prst="ellipse">
          <a:avLst/>
        </a:prstGeom>
        <a:ln>
          <a:noFill/>
        </a:ln>
        <a:effectLst>
          <a:softEdge rad="112500"/>
        </a:effectLst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rtDeco"/>
        </a:sp3d>
      </xdr:spPr>
    </xdr:pic>
    <xdr:clientData/>
  </xdr:twoCellAnchor>
  <xdr:twoCellAnchor editAs="oneCell">
    <xdr:from>
      <xdr:col>18</xdr:col>
      <xdr:colOff>0</xdr:colOff>
      <xdr:row>44</xdr:row>
      <xdr:rowOff>12700</xdr:rowOff>
    </xdr:from>
    <xdr:to>
      <xdr:col>18</xdr:col>
      <xdr:colOff>548640</xdr:colOff>
      <xdr:row>46</xdr:row>
      <xdr:rowOff>180340</xdr:rowOff>
    </xdr:to>
    <xdr:pic>
      <xdr:nvPicPr>
        <xdr:cNvPr id="3" name="Picture 8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332200" y="9334500"/>
          <a:ext cx="548640" cy="54864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238126</xdr:colOff>
      <xdr:row>33</xdr:row>
      <xdr:rowOff>15875</xdr:rowOff>
    </xdr:from>
    <xdr:to>
      <xdr:col>15</xdr:col>
      <xdr:colOff>682625</xdr:colOff>
      <xdr:row>35</xdr:row>
      <xdr:rowOff>86718</xdr:rowOff>
    </xdr:to>
    <xdr:pic>
      <xdr:nvPicPr>
        <xdr:cNvPr id="2051" name="Picture 3" descr="C:\Documents and Settings\bmartinez\Local Settings\Temporary Internet Files\Content.IE5\AU4DTTWC\MC900442130[1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74501" y="11144250"/>
          <a:ext cx="444499" cy="451843"/>
        </a:xfrm>
        <a:prstGeom prst="ellipse">
          <a:avLst/>
        </a:prstGeom>
        <a:ln>
          <a:noFill/>
        </a:ln>
        <a:effectLst>
          <a:softEdge rad="112500"/>
        </a:effectLst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rtDeco"/>
        </a:sp3d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43</xdr:row>
      <xdr:rowOff>0</xdr:rowOff>
    </xdr:from>
    <xdr:to>
      <xdr:col>12</xdr:col>
      <xdr:colOff>457200</xdr:colOff>
      <xdr:row>45</xdr:row>
      <xdr:rowOff>66675</xdr:rowOff>
    </xdr:to>
    <xdr:pic>
      <xdr:nvPicPr>
        <xdr:cNvPr id="3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38100" y="7988300"/>
          <a:ext cx="457200" cy="457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B37"/>
  <sheetViews>
    <sheetView zoomScaleNormal="100" workbookViewId="0">
      <selection activeCell="B27" sqref="B27"/>
    </sheetView>
  </sheetViews>
  <sheetFormatPr defaultRowHeight="15" x14ac:dyDescent="0.2"/>
  <cols>
    <col min="1" max="1" width="2.77734375" customWidth="1"/>
    <col min="2" max="2" width="75.6640625" customWidth="1"/>
  </cols>
  <sheetData>
    <row r="4" spans="1:2" x14ac:dyDescent="0.2">
      <c r="A4" s="94"/>
      <c r="B4" t="s">
        <v>102</v>
      </c>
    </row>
    <row r="5" spans="1:2" ht="15.75" x14ac:dyDescent="0.25">
      <c r="B5" t="s">
        <v>117</v>
      </c>
    </row>
    <row r="6" spans="1:2" ht="15.75" x14ac:dyDescent="0.25">
      <c r="B6" s="43" t="s">
        <v>118</v>
      </c>
    </row>
    <row r="9" spans="1:2" ht="20.45" customHeight="1" x14ac:dyDescent="0.25">
      <c r="B9" s="43" t="s">
        <v>92</v>
      </c>
    </row>
    <row r="10" spans="1:2" ht="20.45" customHeight="1" x14ac:dyDescent="0.2">
      <c r="B10" s="6" t="s">
        <v>175</v>
      </c>
    </row>
    <row r="11" spans="1:2" x14ac:dyDescent="0.2">
      <c r="B11" s="46"/>
    </row>
    <row r="13" spans="1:2" x14ac:dyDescent="0.2">
      <c r="B13" s="206" t="s">
        <v>176</v>
      </c>
    </row>
    <row r="14" spans="1:2" x14ac:dyDescent="0.2">
      <c r="B14" s="46"/>
    </row>
    <row r="15" spans="1:2" x14ac:dyDescent="0.2">
      <c r="B15" s="117"/>
    </row>
    <row r="16" spans="1:2" x14ac:dyDescent="0.2">
      <c r="B16" s="206" t="s">
        <v>177</v>
      </c>
    </row>
    <row r="17" spans="2:2" x14ac:dyDescent="0.2">
      <c r="B17" s="46"/>
    </row>
    <row r="20" spans="2:2" x14ac:dyDescent="0.2">
      <c r="B20" s="6"/>
    </row>
    <row r="21" spans="2:2" x14ac:dyDescent="0.2">
      <c r="B21" s="6"/>
    </row>
    <row r="22" spans="2:2" x14ac:dyDescent="0.2">
      <c r="B22" s="6"/>
    </row>
    <row r="23" spans="2:2" x14ac:dyDescent="0.2">
      <c r="B23" s="6"/>
    </row>
    <row r="24" spans="2:2" x14ac:dyDescent="0.2">
      <c r="B24" s="6"/>
    </row>
    <row r="25" spans="2:2" x14ac:dyDescent="0.2">
      <c r="B25" s="6"/>
    </row>
    <row r="26" spans="2:2" x14ac:dyDescent="0.2">
      <c r="B26" s="6"/>
    </row>
    <row r="27" spans="2:2" x14ac:dyDescent="0.2">
      <c r="B27" s="6"/>
    </row>
    <row r="28" spans="2:2" x14ac:dyDescent="0.2">
      <c r="B28" s="6"/>
    </row>
    <row r="29" spans="2:2" x14ac:dyDescent="0.2">
      <c r="B29" s="6"/>
    </row>
    <row r="30" spans="2:2" x14ac:dyDescent="0.2">
      <c r="B30" s="6"/>
    </row>
    <row r="31" spans="2:2" x14ac:dyDescent="0.2">
      <c r="B31" s="6"/>
    </row>
    <row r="32" spans="2:2" x14ac:dyDescent="0.2">
      <c r="B32" s="6"/>
    </row>
    <row r="33" spans="2:2" x14ac:dyDescent="0.2">
      <c r="B33" s="6"/>
    </row>
    <row r="34" spans="2:2" x14ac:dyDescent="0.2">
      <c r="B34" s="6"/>
    </row>
    <row r="35" spans="2:2" x14ac:dyDescent="0.2">
      <c r="B35" s="6"/>
    </row>
    <row r="36" spans="2:2" x14ac:dyDescent="0.2">
      <c r="B36" s="6"/>
    </row>
    <row r="37" spans="2:2" x14ac:dyDescent="0.2">
      <c r="B37" s="6"/>
    </row>
  </sheetData>
  <sheetProtection password="D946" sheet="1" objects="1" scenarios="1" selectLockedCells="1"/>
  <phoneticPr fontId="0" type="noConversion"/>
  <pageMargins left="0.75" right="0.75" top="1" bottom="1" header="0.5" footer="0.5"/>
  <pageSetup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AJ52"/>
  <sheetViews>
    <sheetView view="pageBreakPreview" topLeftCell="P1" zoomScale="75" zoomScaleNormal="75" zoomScaleSheetLayoutView="75" workbookViewId="0">
      <selection activeCell="T1" sqref="T1"/>
    </sheetView>
  </sheetViews>
  <sheetFormatPr defaultRowHeight="15" x14ac:dyDescent="0.2"/>
  <cols>
    <col min="1" max="1" width="45" customWidth="1"/>
    <col min="2" max="2" width="9.77734375" customWidth="1"/>
    <col min="10" max="10" width="1.109375" customWidth="1"/>
    <col min="19" max="19" width="1.109375" customWidth="1"/>
    <col min="20" max="20" width="13" customWidth="1"/>
    <col min="21" max="26" width="9" bestFit="1" customWidth="1"/>
    <col min="27" max="27" width="11" bestFit="1" customWidth="1"/>
    <col min="28" max="28" width="13" customWidth="1"/>
    <col min="29" max="34" width="9" bestFit="1" customWidth="1"/>
    <col min="35" max="35" width="11" bestFit="1" customWidth="1"/>
  </cols>
  <sheetData>
    <row r="1" spans="1:36" ht="15.75" x14ac:dyDescent="0.25">
      <c r="A1" s="1"/>
      <c r="B1" s="1"/>
      <c r="C1" s="1"/>
      <c r="D1" s="1"/>
      <c r="E1" s="1"/>
      <c r="F1" s="1"/>
      <c r="G1" s="1"/>
      <c r="H1" s="1"/>
      <c r="I1" s="111"/>
      <c r="J1" s="112"/>
      <c r="K1" s="95"/>
      <c r="L1" s="95"/>
      <c r="M1" s="95"/>
      <c r="N1" s="95"/>
      <c r="O1" s="519"/>
      <c r="P1" s="519"/>
      <c r="Q1" s="520"/>
      <c r="R1" s="521"/>
      <c r="S1" s="112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95"/>
      <c r="AG1" s="95"/>
      <c r="AH1" s="116" t="s">
        <v>311</v>
      </c>
      <c r="AI1" s="464">
        <f>BUDGET!S1</f>
        <v>0</v>
      </c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06"/>
      <c r="S2" s="1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</row>
    <row r="3" spans="1:36" ht="20.25" x14ac:dyDescent="0.3">
      <c r="A3" s="1354" t="s">
        <v>346</v>
      </c>
      <c r="B3" s="1354"/>
      <c r="C3" s="1354"/>
      <c r="D3" s="1354"/>
      <c r="E3" s="1354"/>
      <c r="F3" s="1354"/>
      <c r="G3" s="1354"/>
      <c r="H3" s="1354"/>
      <c r="I3" s="1354"/>
      <c r="J3" s="1354"/>
      <c r="K3" s="1354"/>
      <c r="L3" s="1354"/>
      <c r="M3" s="1354"/>
      <c r="N3" s="1354"/>
      <c r="O3" s="1354"/>
      <c r="P3" s="1354"/>
      <c r="Q3" s="1354"/>
      <c r="R3" s="1354"/>
      <c r="S3" s="1354"/>
      <c r="T3" s="1354"/>
      <c r="U3" s="1354"/>
      <c r="V3" s="1354"/>
      <c r="W3" s="1354"/>
      <c r="X3" s="1354"/>
      <c r="Y3" s="1354"/>
      <c r="Z3" s="1354"/>
      <c r="AA3" s="1354"/>
      <c r="AB3" s="1354"/>
      <c r="AC3" s="1354"/>
      <c r="AD3" s="1354"/>
      <c r="AE3" s="1354"/>
      <c r="AF3" s="1354"/>
      <c r="AG3" s="1354"/>
      <c r="AH3" s="1354"/>
      <c r="AI3" s="1354"/>
    </row>
    <row r="4" spans="1:36" ht="15.75" x14ac:dyDescent="0.25">
      <c r="A4" s="125" t="s">
        <v>1</v>
      </c>
      <c r="B4" s="1423">
        <f>BUDGET!B4</f>
        <v>0</v>
      </c>
      <c r="C4" s="1423"/>
      <c r="D4" s="330"/>
      <c r="E4" s="330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6" ht="15.75" x14ac:dyDescent="0.25">
      <c r="A5" s="125" t="s">
        <v>2</v>
      </c>
      <c r="B5" s="1423">
        <f>BUDGET!B5</f>
        <v>0</v>
      </c>
      <c r="C5" s="1423"/>
      <c r="D5" s="1423"/>
      <c r="E5" s="1423"/>
      <c r="F5" s="62"/>
      <c r="G5" s="62"/>
      <c r="H5" s="62"/>
      <c r="I5" s="108"/>
      <c r="J5" s="108"/>
      <c r="K5" s="113"/>
      <c r="L5" s="113"/>
      <c r="M5" s="113"/>
      <c r="N5" s="113"/>
      <c r="O5" s="113"/>
      <c r="P5" s="113"/>
      <c r="Q5" s="229"/>
      <c r="R5" s="1556"/>
      <c r="S5" s="1556"/>
      <c r="T5" s="1556"/>
      <c r="U5" s="1556"/>
      <c r="V5" s="1556"/>
      <c r="W5" s="1556"/>
      <c r="X5" s="298"/>
      <c r="Y5" s="298"/>
      <c r="Z5" s="298"/>
      <c r="AA5" s="298"/>
      <c r="AD5" s="229" t="s">
        <v>250</v>
      </c>
      <c r="AE5" s="1562" t="str">
        <f>BUDGET!S5</f>
        <v>FY17 Budget</v>
      </c>
      <c r="AF5" s="1562"/>
      <c r="AG5" s="1562"/>
      <c r="AH5" s="1562"/>
      <c r="AI5" s="1562"/>
      <c r="AJ5" s="1562"/>
    </row>
    <row r="6" spans="1:36" ht="15.75" x14ac:dyDescent="0.25">
      <c r="A6" s="125" t="s">
        <v>3</v>
      </c>
      <c r="B6" s="1429">
        <f>BUDGET!B6</f>
        <v>0</v>
      </c>
      <c r="C6" s="1429"/>
      <c r="D6" s="1429"/>
      <c r="E6" s="1429"/>
      <c r="F6" s="62"/>
      <c r="G6" s="62"/>
      <c r="H6" s="62"/>
      <c r="I6" s="55"/>
      <c r="J6" s="55"/>
      <c r="K6" s="62"/>
      <c r="L6" s="62"/>
      <c r="M6" s="62"/>
      <c r="N6" s="62"/>
      <c r="O6" s="62"/>
      <c r="P6" s="62"/>
      <c r="Q6" s="62"/>
      <c r="R6" s="62"/>
      <c r="S6" s="55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</row>
    <row r="7" spans="1:36" ht="15.75" x14ac:dyDescent="0.25">
      <c r="A7" s="125" t="s">
        <v>139</v>
      </c>
      <c r="B7" s="1423">
        <f>BUDGET!B7</f>
        <v>0</v>
      </c>
      <c r="C7" s="1423"/>
      <c r="D7" s="1423"/>
      <c r="E7" s="1423"/>
      <c r="F7" s="62"/>
      <c r="G7" s="62"/>
      <c r="H7" s="62"/>
      <c r="I7" s="55"/>
      <c r="J7" s="55"/>
      <c r="K7" s="62"/>
      <c r="L7" s="62"/>
      <c r="M7" s="62"/>
      <c r="N7" s="62"/>
      <c r="O7" s="62"/>
      <c r="P7" s="62"/>
      <c r="Q7" s="62"/>
      <c r="R7" s="62"/>
      <c r="S7" s="55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</row>
    <row r="8" spans="1:36" ht="15.75" x14ac:dyDescent="0.25">
      <c r="A8" s="125" t="s">
        <v>136</v>
      </c>
      <c r="B8" s="1423">
        <f>BUDGET!B8</f>
        <v>0</v>
      </c>
      <c r="C8" s="1423"/>
      <c r="D8" s="1423"/>
      <c r="E8" s="1423"/>
      <c r="F8" s="109"/>
      <c r="G8" s="109"/>
      <c r="H8" s="109"/>
      <c r="I8" s="109"/>
      <c r="J8" s="56"/>
      <c r="K8" s="1371"/>
      <c r="L8" s="1371"/>
      <c r="M8" s="1371"/>
      <c r="N8" s="1371"/>
      <c r="O8" s="1371"/>
      <c r="P8" s="1371"/>
      <c r="Q8" s="1371"/>
      <c r="R8" s="1557"/>
      <c r="S8" s="1557"/>
      <c r="T8" s="1557"/>
      <c r="U8" s="1557"/>
      <c r="V8" s="1557"/>
      <c r="W8" s="1557"/>
      <c r="X8" s="300"/>
      <c r="Y8" s="300"/>
      <c r="Z8" s="300"/>
      <c r="AA8" s="300"/>
      <c r="AC8" s="1564" t="s">
        <v>347</v>
      </c>
      <c r="AD8" s="1564"/>
      <c r="AE8" s="1563">
        <f>BUDGET!S8</f>
        <v>0</v>
      </c>
      <c r="AF8" s="1563"/>
      <c r="AG8" s="1563"/>
      <c r="AH8" s="1563"/>
      <c r="AI8" s="1563"/>
    </row>
    <row r="9" spans="1:36" ht="20.45" customHeight="1" x14ac:dyDescent="0.25">
      <c r="A9" s="126" t="s">
        <v>4</v>
      </c>
      <c r="B9" s="1429">
        <f>BUDGET!B9</f>
        <v>0</v>
      </c>
      <c r="C9" s="1429"/>
      <c r="D9" s="1429"/>
      <c r="E9" s="1429"/>
      <c r="F9" s="109"/>
      <c r="G9" s="109"/>
      <c r="H9" s="109"/>
      <c r="I9" s="109"/>
      <c r="J9" s="56"/>
      <c r="K9" s="1370"/>
      <c r="L9" s="1370"/>
      <c r="M9" s="1370"/>
      <c r="N9" s="1370"/>
      <c r="O9" s="1370"/>
      <c r="P9" s="1370"/>
      <c r="Q9" s="1370"/>
      <c r="R9" s="1370"/>
      <c r="S9" s="56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</row>
    <row r="10" spans="1:36" ht="20.45" customHeight="1" thickBot="1" x14ac:dyDescent="0.25">
      <c r="A10" s="4"/>
      <c r="B10" s="62"/>
      <c r="C10" s="62"/>
      <c r="D10" s="62"/>
      <c r="E10" s="109"/>
      <c r="F10" s="109"/>
      <c r="G10" s="109"/>
      <c r="H10" s="109"/>
      <c r="I10" s="56"/>
      <c r="J10" s="56"/>
      <c r="K10" s="62"/>
      <c r="L10" s="62"/>
      <c r="M10" s="62"/>
      <c r="N10" s="62"/>
      <c r="O10" s="62"/>
      <c r="P10" s="62"/>
      <c r="Q10" s="62"/>
      <c r="R10" s="62"/>
      <c r="S10" s="56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</row>
    <row r="11" spans="1:36" ht="18.75" thickBot="1" x14ac:dyDescent="0.3">
      <c r="A11" s="61"/>
      <c r="B11" s="453"/>
      <c r="C11" s="454"/>
      <c r="D11" s="432" t="s">
        <v>247</v>
      </c>
      <c r="E11" s="494"/>
      <c r="F11" s="455"/>
      <c r="G11" s="454"/>
      <c r="H11" s="454"/>
      <c r="I11" s="456"/>
      <c r="J11" s="463"/>
      <c r="K11" s="1558" t="s">
        <v>341</v>
      </c>
      <c r="L11" s="1559"/>
      <c r="M11" s="1559"/>
      <c r="N11" s="1559"/>
      <c r="O11" s="1559"/>
      <c r="P11" s="1559"/>
      <c r="Q11" s="1559"/>
      <c r="R11" s="1560"/>
      <c r="S11" s="463"/>
      <c r="T11" s="1558" t="s">
        <v>342</v>
      </c>
      <c r="U11" s="1559"/>
      <c r="V11" s="1559"/>
      <c r="W11" s="1559"/>
      <c r="X11" s="1559"/>
      <c r="Y11" s="1559"/>
      <c r="Z11" s="1559"/>
      <c r="AA11" s="1561"/>
      <c r="AB11" s="1558" t="s">
        <v>343</v>
      </c>
      <c r="AC11" s="1559"/>
      <c r="AD11" s="1559"/>
      <c r="AE11" s="1559"/>
      <c r="AF11" s="1559"/>
      <c r="AG11" s="1559"/>
      <c r="AH11" s="1559"/>
      <c r="AI11" s="1561"/>
    </row>
    <row r="12" spans="1:36" ht="16.5" customHeight="1" thickBot="1" x14ac:dyDescent="0.3">
      <c r="A12" s="53"/>
      <c r="B12" s="433"/>
      <c r="C12" s="1565" t="s">
        <v>39</v>
      </c>
      <c r="D12" s="1566"/>
      <c r="E12" s="1565" t="s">
        <v>235</v>
      </c>
      <c r="F12" s="1567"/>
      <c r="G12" s="1567"/>
      <c r="H12" s="1567"/>
      <c r="I12" s="1568"/>
      <c r="J12" s="434"/>
      <c r="K12" s="1565" t="s">
        <v>105</v>
      </c>
      <c r="L12" s="1569"/>
      <c r="M12" s="1569"/>
      <c r="N12" s="1569"/>
      <c r="O12" s="1569"/>
      <c r="P12" s="1569"/>
      <c r="Q12" s="1569"/>
      <c r="R12" s="1568"/>
      <c r="S12" s="434"/>
      <c r="T12" s="1570" t="s">
        <v>344</v>
      </c>
      <c r="U12" s="1567"/>
      <c r="V12" s="1567"/>
      <c r="W12" s="1567"/>
      <c r="X12" s="1567"/>
      <c r="Y12" s="1567"/>
      <c r="Z12" s="1567"/>
      <c r="AA12" s="1567"/>
      <c r="AB12" s="1570" t="s">
        <v>345</v>
      </c>
      <c r="AC12" s="1567"/>
      <c r="AD12" s="1567"/>
      <c r="AE12" s="1567"/>
      <c r="AF12" s="1567"/>
      <c r="AG12" s="1567"/>
      <c r="AH12" s="1567"/>
      <c r="AI12" s="1567"/>
    </row>
    <row r="13" spans="1:36" ht="15.75" customHeight="1" x14ac:dyDescent="0.25">
      <c r="A13" s="53"/>
      <c r="B13" s="496" t="s">
        <v>5</v>
      </c>
      <c r="C13" s="73" t="s">
        <v>103</v>
      </c>
      <c r="D13" s="495" t="s">
        <v>211</v>
      </c>
      <c r="E13" s="495" t="s">
        <v>151</v>
      </c>
      <c r="F13" s="495" t="s">
        <v>40</v>
      </c>
      <c r="G13" s="1364" t="s">
        <v>178</v>
      </c>
      <c r="H13" s="495"/>
      <c r="I13" s="75"/>
      <c r="J13" s="434"/>
      <c r="K13" s="73" t="s">
        <v>5</v>
      </c>
      <c r="L13" s="73" t="s">
        <v>103</v>
      </c>
      <c r="M13" s="495" t="s">
        <v>211</v>
      </c>
      <c r="N13" s="495" t="s">
        <v>151</v>
      </c>
      <c r="O13" s="495" t="s">
        <v>40</v>
      </c>
      <c r="P13" s="1364" t="s">
        <v>178</v>
      </c>
      <c r="Q13" s="495"/>
      <c r="R13" s="75"/>
      <c r="S13" s="434"/>
      <c r="T13" s="73" t="s">
        <v>246</v>
      </c>
      <c r="U13" s="73" t="s">
        <v>103</v>
      </c>
      <c r="V13" s="495" t="s">
        <v>211</v>
      </c>
      <c r="W13" s="495" t="s">
        <v>151</v>
      </c>
      <c r="X13" s="495" t="s">
        <v>40</v>
      </c>
      <c r="Y13" s="1364" t="s">
        <v>178</v>
      </c>
      <c r="Z13" s="495"/>
      <c r="AA13" s="495"/>
      <c r="AB13" s="286" t="s">
        <v>246</v>
      </c>
      <c r="AC13" s="73" t="s">
        <v>103</v>
      </c>
      <c r="AD13" s="495" t="s">
        <v>211</v>
      </c>
      <c r="AE13" s="495" t="s">
        <v>151</v>
      </c>
      <c r="AF13" s="495" t="s">
        <v>40</v>
      </c>
      <c r="AG13" s="1364" t="s">
        <v>178</v>
      </c>
      <c r="AH13" s="495"/>
      <c r="AI13" s="286"/>
    </row>
    <row r="14" spans="1:36" ht="15.75" customHeight="1" x14ac:dyDescent="0.25">
      <c r="A14" s="498" t="s">
        <v>119</v>
      </c>
      <c r="B14" s="496" t="s">
        <v>7</v>
      </c>
      <c r="C14" s="90" t="s">
        <v>7</v>
      </c>
      <c r="D14" s="496" t="s">
        <v>7</v>
      </c>
      <c r="E14" s="496" t="s">
        <v>104</v>
      </c>
      <c r="F14" s="496" t="s">
        <v>104</v>
      </c>
      <c r="G14" s="1365"/>
      <c r="H14" s="76" t="s">
        <v>156</v>
      </c>
      <c r="I14" s="76" t="s">
        <v>162</v>
      </c>
      <c r="J14" s="434"/>
      <c r="K14" s="90" t="s">
        <v>7</v>
      </c>
      <c r="L14" s="90" t="s">
        <v>7</v>
      </c>
      <c r="M14" s="496" t="s">
        <v>7</v>
      </c>
      <c r="N14" s="496" t="s">
        <v>104</v>
      </c>
      <c r="O14" s="496" t="s">
        <v>104</v>
      </c>
      <c r="P14" s="1365"/>
      <c r="Q14" s="76" t="s">
        <v>156</v>
      </c>
      <c r="R14" s="76" t="s">
        <v>162</v>
      </c>
      <c r="S14" s="434"/>
      <c r="T14" s="90"/>
      <c r="U14" s="90" t="s">
        <v>7</v>
      </c>
      <c r="V14" s="496" t="s">
        <v>7</v>
      </c>
      <c r="W14" s="496" t="s">
        <v>104</v>
      </c>
      <c r="X14" s="496" t="s">
        <v>104</v>
      </c>
      <c r="Y14" s="1365"/>
      <c r="Z14" s="76" t="s">
        <v>156</v>
      </c>
      <c r="AA14" s="496" t="s">
        <v>162</v>
      </c>
      <c r="AB14" s="287"/>
      <c r="AC14" s="90" t="s">
        <v>7</v>
      </c>
      <c r="AD14" s="496" t="s">
        <v>7</v>
      </c>
      <c r="AE14" s="496" t="s">
        <v>104</v>
      </c>
      <c r="AF14" s="496" t="s">
        <v>104</v>
      </c>
      <c r="AG14" s="1365"/>
      <c r="AH14" s="76" t="s">
        <v>156</v>
      </c>
      <c r="AI14" s="287" t="s">
        <v>162</v>
      </c>
    </row>
    <row r="15" spans="1:36" ht="15.75" customHeight="1" x14ac:dyDescent="0.25">
      <c r="A15" s="498"/>
      <c r="B15" s="496"/>
      <c r="C15" s="90"/>
      <c r="D15" s="496"/>
      <c r="E15" s="496"/>
      <c r="F15" s="496"/>
      <c r="G15" s="76"/>
      <c r="H15" s="76"/>
      <c r="I15" s="76"/>
      <c r="J15" s="434"/>
      <c r="K15" s="90"/>
      <c r="L15" s="90"/>
      <c r="M15" s="496"/>
      <c r="N15" s="496"/>
      <c r="O15" s="496"/>
      <c r="P15" s="76"/>
      <c r="Q15" s="76"/>
      <c r="R15" s="76"/>
      <c r="S15" s="434"/>
      <c r="T15" s="90"/>
      <c r="U15" s="90"/>
      <c r="V15" s="496"/>
      <c r="W15" s="496"/>
      <c r="X15" s="496"/>
      <c r="Y15" s="76"/>
      <c r="Z15" s="76"/>
      <c r="AA15" s="496"/>
      <c r="AB15" s="287"/>
      <c r="AC15" s="90"/>
      <c r="AD15" s="496"/>
      <c r="AE15" s="496"/>
      <c r="AF15" s="496"/>
      <c r="AG15" s="76"/>
      <c r="AH15" s="76"/>
      <c r="AI15" s="287"/>
    </row>
    <row r="16" spans="1:36" ht="16.5" customHeight="1" thickBot="1" x14ac:dyDescent="0.3">
      <c r="A16" s="91" t="s">
        <v>120</v>
      </c>
      <c r="B16" s="92" t="s">
        <v>121</v>
      </c>
      <c r="C16" s="92" t="s">
        <v>122</v>
      </c>
      <c r="D16" s="92" t="s">
        <v>123</v>
      </c>
      <c r="E16" s="92" t="s">
        <v>124</v>
      </c>
      <c r="F16" s="92" t="s">
        <v>125</v>
      </c>
      <c r="G16" s="92" t="s">
        <v>126</v>
      </c>
      <c r="H16" s="92" t="s">
        <v>127</v>
      </c>
      <c r="I16" s="92" t="s">
        <v>128</v>
      </c>
      <c r="J16" s="434"/>
      <c r="K16" s="92" t="s">
        <v>129</v>
      </c>
      <c r="L16" s="92" t="s">
        <v>130</v>
      </c>
      <c r="M16" s="92" t="s">
        <v>154</v>
      </c>
      <c r="N16" s="92" t="s">
        <v>155</v>
      </c>
      <c r="O16" s="92" t="s">
        <v>158</v>
      </c>
      <c r="P16" s="92" t="s">
        <v>160</v>
      </c>
      <c r="Q16" s="92" t="s">
        <v>161</v>
      </c>
      <c r="R16" s="92" t="s">
        <v>174</v>
      </c>
      <c r="S16" s="434"/>
      <c r="T16" s="92" t="s">
        <v>236</v>
      </c>
      <c r="U16" s="92" t="s">
        <v>237</v>
      </c>
      <c r="V16" s="92" t="s">
        <v>238</v>
      </c>
      <c r="W16" s="92" t="s">
        <v>239</v>
      </c>
      <c r="X16" s="92" t="s">
        <v>240</v>
      </c>
      <c r="Y16" s="92" t="s">
        <v>241</v>
      </c>
      <c r="Z16" s="92" t="s">
        <v>242</v>
      </c>
      <c r="AA16" s="92" t="s">
        <v>243</v>
      </c>
      <c r="AB16" s="507" t="s">
        <v>236</v>
      </c>
      <c r="AC16" s="92" t="s">
        <v>237</v>
      </c>
      <c r="AD16" s="92" t="s">
        <v>238</v>
      </c>
      <c r="AE16" s="92" t="s">
        <v>239</v>
      </c>
      <c r="AF16" s="92" t="s">
        <v>240</v>
      </c>
      <c r="AG16" s="92" t="s">
        <v>241</v>
      </c>
      <c r="AH16" s="92" t="s">
        <v>242</v>
      </c>
      <c r="AI16" s="288" t="s">
        <v>243</v>
      </c>
    </row>
    <row r="17" spans="1:35" ht="16.5" thickBot="1" x14ac:dyDescent="0.3">
      <c r="A17" s="69" t="s">
        <v>24</v>
      </c>
      <c r="B17" s="77">
        <f>BUDGET!B17</f>
        <v>0</v>
      </c>
      <c r="C17" s="78">
        <f>BREAKOUT1!J28</f>
        <v>0</v>
      </c>
      <c r="D17" s="77">
        <f>SUM(E17:I17)</f>
        <v>0</v>
      </c>
      <c r="E17" s="78">
        <f>BREAKOUT1!L28</f>
        <v>0</v>
      </c>
      <c r="F17" s="79">
        <f>BREAKOUT1!M28</f>
        <v>0</v>
      </c>
      <c r="G17" s="79">
        <f>BREAKOUT1!N28</f>
        <v>0</v>
      </c>
      <c r="H17" s="79">
        <f>BREAKOUT1!O28</f>
        <v>0</v>
      </c>
      <c r="I17" s="80">
        <f>BREAKOUT1!P28</f>
        <v>0</v>
      </c>
      <c r="J17" s="435"/>
      <c r="K17" s="198">
        <f>'AMENDED BUDGET'!F16</f>
        <v>0</v>
      </c>
      <c r="L17" s="78">
        <f>'AMENDED BUDGET'!G16</f>
        <v>0</v>
      </c>
      <c r="M17" s="77">
        <f>SUM(N17:R17)</f>
        <v>0</v>
      </c>
      <c r="N17" s="78">
        <f>'AMENDED BUDGET'!I16</f>
        <v>0</v>
      </c>
      <c r="O17" s="78">
        <f>'AMENDED BUDGET'!J16</f>
        <v>0</v>
      </c>
      <c r="P17" s="78">
        <f>'AMENDED BUDGET'!K16</f>
        <v>0</v>
      </c>
      <c r="Q17" s="78">
        <f>'AMENDED BUDGET'!L16</f>
        <v>0</v>
      </c>
      <c r="R17" s="78">
        <f>'AMENDED BUDGET'!M16</f>
        <v>0</v>
      </c>
      <c r="S17" s="435"/>
      <c r="T17" s="327">
        <f>IFERROR(K17/B17,"0"%)</f>
        <v>0</v>
      </c>
      <c r="U17" s="303">
        <f t="shared" ref="U17:AA20" si="0">IFERROR(L17/C17,"0"%)</f>
        <v>0</v>
      </c>
      <c r="V17" s="369">
        <f>IFERROR(M17/D17,"0"%)</f>
        <v>0</v>
      </c>
      <c r="W17" s="303">
        <f t="shared" si="0"/>
        <v>0</v>
      </c>
      <c r="X17" s="303">
        <f t="shared" si="0"/>
        <v>0</v>
      </c>
      <c r="Y17" s="303">
        <f t="shared" si="0"/>
        <v>0</v>
      </c>
      <c r="Z17" s="303">
        <f t="shared" si="0"/>
        <v>0</v>
      </c>
      <c r="AA17" s="327">
        <f t="shared" si="0"/>
        <v>0</v>
      </c>
      <c r="AB17" s="524">
        <f>IFERROR(K17-B17,"0")</f>
        <v>0</v>
      </c>
      <c r="AC17" s="524">
        <f>IFERROR(L17-C17,"0")</f>
        <v>0</v>
      </c>
      <c r="AD17" s="524">
        <f t="shared" ref="AD17:AI20" si="1">IFERROR(M17-D17,"0")</f>
        <v>0</v>
      </c>
      <c r="AE17" s="524">
        <f t="shared" si="1"/>
        <v>0</v>
      </c>
      <c r="AF17" s="524">
        <f t="shared" si="1"/>
        <v>0</v>
      </c>
      <c r="AG17" s="524">
        <f t="shared" si="1"/>
        <v>0</v>
      </c>
      <c r="AH17" s="524">
        <f t="shared" si="1"/>
        <v>0</v>
      </c>
      <c r="AI17" s="524">
        <f t="shared" si="1"/>
        <v>0</v>
      </c>
    </row>
    <row r="18" spans="1:35" ht="15.75" x14ac:dyDescent="0.25">
      <c r="A18" s="149" t="s">
        <v>167</v>
      </c>
      <c r="B18" s="152">
        <f>C18+D18</f>
        <v>0</v>
      </c>
      <c r="C18" s="150">
        <f>BREAKOUT1!J29</f>
        <v>0</v>
      </c>
      <c r="D18" s="152">
        <f>SUM(E18:I18)</f>
        <v>0</v>
      </c>
      <c r="E18" s="153">
        <f>+BREAKOUT1!L29</f>
        <v>0</v>
      </c>
      <c r="F18" s="154">
        <f>BREAKOUT1!M29</f>
        <v>0</v>
      </c>
      <c r="G18" s="154">
        <f>BREAKOUT1!N29</f>
        <v>0</v>
      </c>
      <c r="H18" s="154">
        <f>BREAKOUT1!O29</f>
        <v>0</v>
      </c>
      <c r="I18" s="155">
        <f>BREAKOUT1!P29</f>
        <v>0</v>
      </c>
      <c r="J18" s="435"/>
      <c r="K18" s="199">
        <f>'AMENDED BUDGET'!F17</f>
        <v>0</v>
      </c>
      <c r="L18" s="182">
        <f>'AMENDED BUDGET'!G17</f>
        <v>0</v>
      </c>
      <c r="M18" s="101">
        <f>SUM(N18:R18)</f>
        <v>0</v>
      </c>
      <c r="N18" s="153">
        <f>'AMENDED BUDGET'!I17</f>
        <v>0</v>
      </c>
      <c r="O18" s="154">
        <f>'AMENDED BUDGET'!J17</f>
        <v>0</v>
      </c>
      <c r="P18" s="154">
        <f>'AMENDED BUDGET'!K17</f>
        <v>0</v>
      </c>
      <c r="Q18" s="154">
        <f>'AMENDED BUDGET'!L17</f>
        <v>0</v>
      </c>
      <c r="R18" s="152">
        <f>'AMENDED BUDGET'!M17</f>
        <v>0</v>
      </c>
      <c r="S18" s="435"/>
      <c r="T18" s="305">
        <f>IFERROR(K18/B18,"0"%)</f>
        <v>0</v>
      </c>
      <c r="U18" s="306">
        <f t="shared" si="0"/>
        <v>0</v>
      </c>
      <c r="V18" s="370">
        <f t="shared" si="0"/>
        <v>0</v>
      </c>
      <c r="W18" s="306">
        <f t="shared" si="0"/>
        <v>0</v>
      </c>
      <c r="X18" s="306">
        <f t="shared" si="0"/>
        <v>0</v>
      </c>
      <c r="Y18" s="306">
        <f t="shared" si="0"/>
        <v>0</v>
      </c>
      <c r="Z18" s="306">
        <f t="shared" si="0"/>
        <v>0</v>
      </c>
      <c r="AA18" s="305">
        <f t="shared" si="0"/>
        <v>0</v>
      </c>
      <c r="AB18" s="525">
        <f>IFERROR(K18-B18,"0")</f>
        <v>0</v>
      </c>
      <c r="AC18" s="525">
        <f t="shared" ref="AC18:AC20" si="2">IFERROR(L18-C18,"0")</f>
        <v>0</v>
      </c>
      <c r="AD18" s="525">
        <f t="shared" si="1"/>
        <v>0</v>
      </c>
      <c r="AE18" s="525">
        <f t="shared" si="1"/>
        <v>0</v>
      </c>
      <c r="AF18" s="525">
        <f t="shared" si="1"/>
        <v>0</v>
      </c>
      <c r="AG18" s="525">
        <f t="shared" si="1"/>
        <v>0</v>
      </c>
      <c r="AH18" s="525">
        <f t="shared" si="1"/>
        <v>0</v>
      </c>
      <c r="AI18" s="525">
        <f>IFERROR(R18-I18,"0")</f>
        <v>0</v>
      </c>
    </row>
    <row r="19" spans="1:35" ht="15.75" x14ac:dyDescent="0.25">
      <c r="A19" s="162" t="s">
        <v>164</v>
      </c>
      <c r="B19" s="96">
        <f>C19+D19</f>
        <v>0</v>
      </c>
      <c r="C19" s="151">
        <f>+BREAKOUT1!J30</f>
        <v>0</v>
      </c>
      <c r="D19" s="96">
        <f>SUM(E19:I19)</f>
        <v>0</v>
      </c>
      <c r="E19" s="151">
        <f>+BREAKOUT1!L30</f>
        <v>0</v>
      </c>
      <c r="F19" s="157">
        <f>BREAKOUT1!M30</f>
        <v>0</v>
      </c>
      <c r="G19" s="157">
        <f>BREAKOUT1!N30</f>
        <v>0</v>
      </c>
      <c r="H19" s="157">
        <f>BREAKOUT1!O30</f>
        <v>0</v>
      </c>
      <c r="I19" s="158">
        <f>BREAKOUT1!P30</f>
        <v>0</v>
      </c>
      <c r="J19" s="435"/>
      <c r="K19" s="200">
        <f>'AMENDED BUDGET'!F18</f>
        <v>0</v>
      </c>
      <c r="L19" s="183">
        <f>'AMENDED BUDGET'!G18</f>
        <v>0</v>
      </c>
      <c r="M19" s="161">
        <f>SUM(N19:R19)</f>
        <v>0</v>
      </c>
      <c r="N19" s="522">
        <f>'AMENDED BUDGET'!I18</f>
        <v>0</v>
      </c>
      <c r="O19" s="160">
        <f>'AMENDED BUDGET'!J18</f>
        <v>0</v>
      </c>
      <c r="P19" s="160">
        <f>'AMENDED BUDGET'!K18</f>
        <v>0</v>
      </c>
      <c r="Q19" s="160">
        <f>'AMENDED BUDGET'!L18</f>
        <v>0</v>
      </c>
      <c r="R19" s="161">
        <f>'AMENDED BUDGET'!M18</f>
        <v>0</v>
      </c>
      <c r="S19" s="435"/>
      <c r="T19" s="308">
        <f>IFERROR(K19/B19,"0"%)</f>
        <v>0</v>
      </c>
      <c r="U19" s="309">
        <f t="shared" si="0"/>
        <v>0</v>
      </c>
      <c r="V19" s="371">
        <f t="shared" si="0"/>
        <v>0</v>
      </c>
      <c r="W19" s="309">
        <f t="shared" si="0"/>
        <v>0</v>
      </c>
      <c r="X19" s="309">
        <f t="shared" si="0"/>
        <v>0</v>
      </c>
      <c r="Y19" s="309">
        <f t="shared" si="0"/>
        <v>0</v>
      </c>
      <c r="Z19" s="309">
        <f t="shared" si="0"/>
        <v>0</v>
      </c>
      <c r="AA19" s="308">
        <f t="shared" si="0"/>
        <v>0</v>
      </c>
      <c r="AB19" s="525">
        <f t="shared" ref="AB19:AB20" si="3">IFERROR(K19-B19,"0")</f>
        <v>0</v>
      </c>
      <c r="AC19" s="525">
        <f t="shared" si="2"/>
        <v>0</v>
      </c>
      <c r="AD19" s="525">
        <f t="shared" si="1"/>
        <v>0</v>
      </c>
      <c r="AE19" s="525">
        <f t="shared" si="1"/>
        <v>0</v>
      </c>
      <c r="AF19" s="525">
        <f t="shared" si="1"/>
        <v>0</v>
      </c>
      <c r="AG19" s="525">
        <f t="shared" si="1"/>
        <v>0</v>
      </c>
      <c r="AH19" s="525">
        <f t="shared" si="1"/>
        <v>0</v>
      </c>
      <c r="AI19" s="525">
        <f t="shared" ref="AI19:AI20" si="4">IFERROR(R19-I19,"0")</f>
        <v>0</v>
      </c>
    </row>
    <row r="20" spans="1:35" ht="16.5" thickBot="1" x14ac:dyDescent="0.3">
      <c r="A20" s="148" t="s">
        <v>163</v>
      </c>
      <c r="B20" s="81">
        <f>C20+D20</f>
        <v>0</v>
      </c>
      <c r="C20" s="88">
        <f>SUM(C18:C19)</f>
        <v>0</v>
      </c>
      <c r="D20" s="81">
        <f>SUM(E20:I20)</f>
        <v>0</v>
      </c>
      <c r="E20" s="88">
        <f t="shared" ref="E20:I20" si="5">SUM(E18:E19)</f>
        <v>0</v>
      </c>
      <c r="F20" s="89">
        <f t="shared" si="5"/>
        <v>0</v>
      </c>
      <c r="G20" s="89">
        <f t="shared" si="5"/>
        <v>0</v>
      </c>
      <c r="H20" s="89">
        <f t="shared" si="5"/>
        <v>0</v>
      </c>
      <c r="I20" s="89">
        <f t="shared" si="5"/>
        <v>0</v>
      </c>
      <c r="J20" s="435"/>
      <c r="K20" s="201">
        <f>'AMENDED BUDGET'!F19</f>
        <v>0</v>
      </c>
      <c r="L20" s="89">
        <f t="shared" ref="L20:M20" si="6">SUM(L18:L19)</f>
        <v>0</v>
      </c>
      <c r="M20" s="84">
        <f t="shared" si="6"/>
        <v>0</v>
      </c>
      <c r="N20" s="523">
        <f>'AMENDED BUDGET'!I19</f>
        <v>0</v>
      </c>
      <c r="O20" s="99">
        <f>'AMENDED BUDGET'!J19</f>
        <v>0</v>
      </c>
      <c r="P20" s="99">
        <f>'AMENDED BUDGET'!K19</f>
        <v>0</v>
      </c>
      <c r="Q20" s="99">
        <f>'AMENDED BUDGET'!L19</f>
        <v>0</v>
      </c>
      <c r="R20" s="100">
        <f>'AMENDED BUDGET'!M19</f>
        <v>0</v>
      </c>
      <c r="S20" s="435"/>
      <c r="T20" s="311">
        <f>IFERROR(K20/B20,"0"%)</f>
        <v>0</v>
      </c>
      <c r="U20" s="312">
        <f t="shared" si="0"/>
        <v>0</v>
      </c>
      <c r="V20" s="372">
        <f t="shared" si="0"/>
        <v>0</v>
      </c>
      <c r="W20" s="312">
        <f t="shared" si="0"/>
        <v>0</v>
      </c>
      <c r="X20" s="312">
        <f t="shared" si="0"/>
        <v>0</v>
      </c>
      <c r="Y20" s="312">
        <f t="shared" si="0"/>
        <v>0</v>
      </c>
      <c r="Z20" s="312">
        <f t="shared" si="0"/>
        <v>0</v>
      </c>
      <c r="AA20" s="311">
        <f t="shared" si="0"/>
        <v>0</v>
      </c>
      <c r="AB20" s="525">
        <f t="shared" si="3"/>
        <v>0</v>
      </c>
      <c r="AC20" s="525">
        <f t="shared" si="2"/>
        <v>0</v>
      </c>
      <c r="AD20" s="525">
        <f t="shared" si="1"/>
        <v>0</v>
      </c>
      <c r="AE20" s="525">
        <f t="shared" si="1"/>
        <v>0</v>
      </c>
      <c r="AF20" s="525">
        <f t="shared" si="1"/>
        <v>0</v>
      </c>
      <c r="AG20" s="525">
        <f t="shared" si="1"/>
        <v>0</v>
      </c>
      <c r="AH20" s="525">
        <f t="shared" si="1"/>
        <v>0</v>
      </c>
      <c r="AI20" s="525">
        <f t="shared" si="4"/>
        <v>0</v>
      </c>
    </row>
    <row r="21" spans="1:35" ht="16.5" thickBot="1" x14ac:dyDescent="0.3">
      <c r="A21" s="69" t="s">
        <v>25</v>
      </c>
      <c r="B21" s="457">
        <f>C21+D21</f>
        <v>0</v>
      </c>
      <c r="C21" s="443">
        <f>BUDGET!C21</f>
        <v>0</v>
      </c>
      <c r="D21" s="457">
        <f>SUM(E21:I21)</f>
        <v>0</v>
      </c>
      <c r="E21" s="443">
        <f>BUDGET!E21</f>
        <v>0</v>
      </c>
      <c r="F21" s="443">
        <f>BUDGET!F21</f>
        <v>0</v>
      </c>
      <c r="G21" s="443">
        <f>BUDGET!G21</f>
        <v>0</v>
      </c>
      <c r="H21" s="443">
        <f>BUDGET!H21</f>
        <v>0</v>
      </c>
      <c r="I21" s="443">
        <f>BUDGET!I21</f>
        <v>0</v>
      </c>
      <c r="J21" s="435"/>
      <c r="K21" s="461">
        <f>'AMENDED BUDGET'!F20</f>
        <v>0</v>
      </c>
      <c r="L21" s="461">
        <f>'AMENDED BUDGET'!G20</f>
        <v>0</v>
      </c>
      <c r="M21" s="457">
        <f>SUM(N21:R21)</f>
        <v>0</v>
      </c>
      <c r="N21" s="443">
        <f>BUDGET!O21</f>
        <v>0</v>
      </c>
      <c r="O21" s="443">
        <f>BUDGET!P21</f>
        <v>0</v>
      </c>
      <c r="P21" s="443">
        <f>BUDGET!Q21</f>
        <v>0</v>
      </c>
      <c r="Q21" s="443">
        <f>BUDGET!R21</f>
        <v>0</v>
      </c>
      <c r="R21" s="443">
        <f>BUDGET!S21</f>
        <v>0</v>
      </c>
      <c r="S21" s="435"/>
      <c r="T21" s="465">
        <f t="shared" ref="T21:AA21" si="7">IFERROR(K21/B21, "0"%)</f>
        <v>0</v>
      </c>
      <c r="U21" s="465">
        <f t="shared" si="7"/>
        <v>0</v>
      </c>
      <c r="V21" s="466">
        <f t="shared" si="7"/>
        <v>0</v>
      </c>
      <c r="W21" s="465">
        <f t="shared" si="7"/>
        <v>0</v>
      </c>
      <c r="X21" s="465">
        <f t="shared" si="7"/>
        <v>0</v>
      </c>
      <c r="Y21" s="465">
        <f t="shared" si="7"/>
        <v>0</v>
      </c>
      <c r="Z21" s="465">
        <f t="shared" si="7"/>
        <v>0</v>
      </c>
      <c r="AA21" s="508">
        <f t="shared" si="7"/>
        <v>0</v>
      </c>
      <c r="AB21" s="526">
        <f>IFERROR(K21-B21, "0")</f>
        <v>0</v>
      </c>
      <c r="AC21" s="526">
        <f t="shared" ref="AC21:AI21" si="8">IFERROR(L21-C21, "0")</f>
        <v>0</v>
      </c>
      <c r="AD21" s="526">
        <f t="shared" si="8"/>
        <v>0</v>
      </c>
      <c r="AE21" s="526">
        <f t="shared" si="8"/>
        <v>0</v>
      </c>
      <c r="AF21" s="526">
        <f t="shared" si="8"/>
        <v>0</v>
      </c>
      <c r="AG21" s="526">
        <f t="shared" si="8"/>
        <v>0</v>
      </c>
      <c r="AH21" s="526">
        <f t="shared" si="8"/>
        <v>0</v>
      </c>
      <c r="AI21" s="526">
        <f t="shared" si="8"/>
        <v>0</v>
      </c>
    </row>
    <row r="22" spans="1:35" ht="15.75" x14ac:dyDescent="0.25">
      <c r="A22" s="49" t="s">
        <v>26</v>
      </c>
      <c r="B22" s="101"/>
      <c r="C22" s="105"/>
      <c r="D22" s="52"/>
      <c r="E22" s="67"/>
      <c r="F22" s="30"/>
      <c r="G22" s="30"/>
      <c r="H22" s="30"/>
      <c r="I22" s="52"/>
      <c r="J22" s="435"/>
      <c r="K22" s="123"/>
      <c r="L22" s="105"/>
      <c r="M22" s="102"/>
      <c r="N22" s="105"/>
      <c r="O22" s="289"/>
      <c r="P22" s="289"/>
      <c r="Q22" s="289"/>
      <c r="R22" s="101"/>
      <c r="S22" s="435"/>
      <c r="T22" s="314"/>
      <c r="U22" s="314"/>
      <c r="V22" s="373"/>
      <c r="W22" s="314"/>
      <c r="X22" s="314"/>
      <c r="Y22" s="314"/>
      <c r="Z22" s="314"/>
      <c r="AA22" s="509"/>
      <c r="AB22" s="527"/>
      <c r="AC22" s="527"/>
      <c r="AD22" s="528"/>
      <c r="AE22" s="527"/>
      <c r="AF22" s="527"/>
      <c r="AG22" s="527"/>
      <c r="AH22" s="527"/>
      <c r="AI22" s="529"/>
    </row>
    <row r="23" spans="1:35" ht="15.75" x14ac:dyDescent="0.25">
      <c r="A23" s="48" t="s">
        <v>27</v>
      </c>
      <c r="B23" s="96">
        <f>C23+D23</f>
        <v>0</v>
      </c>
      <c r="C23" s="301">
        <f>BUDGET!C23</f>
        <v>0</v>
      </c>
      <c r="D23" s="81">
        <f t="shared" ref="D23:D28" si="9">SUM(E23:I23)</f>
        <v>0</v>
      </c>
      <c r="E23" s="151">
        <f>BUDGET!E23</f>
        <v>0</v>
      </c>
      <c r="F23" s="151">
        <f>BUDGET!F23</f>
        <v>0</v>
      </c>
      <c r="G23" s="151">
        <f>BUDGET!G23</f>
        <v>0</v>
      </c>
      <c r="H23" s="151">
        <f>BUDGET!H23</f>
        <v>0</v>
      </c>
      <c r="I23" s="151">
        <f>BUDGET!I23</f>
        <v>0</v>
      </c>
      <c r="J23" s="435"/>
      <c r="K23" s="200">
        <f>'AMENDED BUDGET'!F22</f>
        <v>0</v>
      </c>
      <c r="L23" s="200">
        <f>'AMENDED BUDGET'!G22</f>
        <v>0</v>
      </c>
      <c r="M23" s="96">
        <f t="shared" ref="M23:M29" si="10">SUM(N23:R23)</f>
        <v>0</v>
      </c>
      <c r="N23" s="157">
        <f>'AMENDED BUDGET'!I22</f>
        <v>0</v>
      </c>
      <c r="O23" s="157">
        <f>'AMENDED BUDGET'!J22</f>
        <v>0</v>
      </c>
      <c r="P23" s="157">
        <f>'AMENDED BUDGET'!K22</f>
        <v>0</v>
      </c>
      <c r="Q23" s="157">
        <f>'AMENDED BUDGET'!L22</f>
        <v>0</v>
      </c>
      <c r="R23" s="157">
        <f>'AMENDED BUDGET'!M22</f>
        <v>0</v>
      </c>
      <c r="S23" s="435"/>
      <c r="T23" s="316">
        <f t="shared" ref="T23:AA30" si="11">IFERROR(K23/B23,"0"%)</f>
        <v>0</v>
      </c>
      <c r="U23" s="316">
        <f t="shared" si="11"/>
        <v>0</v>
      </c>
      <c r="V23" s="374">
        <f t="shared" si="11"/>
        <v>0</v>
      </c>
      <c r="W23" s="316">
        <f t="shared" si="11"/>
        <v>0</v>
      </c>
      <c r="X23" s="316">
        <f t="shared" si="11"/>
        <v>0</v>
      </c>
      <c r="Y23" s="316">
        <f t="shared" si="11"/>
        <v>0</v>
      </c>
      <c r="Z23" s="316">
        <f t="shared" si="11"/>
        <v>0</v>
      </c>
      <c r="AA23" s="510">
        <f t="shared" si="11"/>
        <v>0</v>
      </c>
      <c r="AB23" s="530">
        <f>IFERROR(K23-B23,"0")</f>
        <v>0</v>
      </c>
      <c r="AC23" s="530">
        <f t="shared" ref="AC23:AI30" si="12">IFERROR(L23-C23,"0")</f>
        <v>0</v>
      </c>
      <c r="AD23" s="530">
        <f t="shared" si="12"/>
        <v>0</v>
      </c>
      <c r="AE23" s="530">
        <f t="shared" si="12"/>
        <v>0</v>
      </c>
      <c r="AF23" s="530">
        <f t="shared" si="12"/>
        <v>0</v>
      </c>
      <c r="AG23" s="530">
        <f t="shared" si="12"/>
        <v>0</v>
      </c>
      <c r="AH23" s="530">
        <f t="shared" si="12"/>
        <v>0</v>
      </c>
      <c r="AI23" s="530">
        <f t="shared" si="12"/>
        <v>0</v>
      </c>
    </row>
    <row r="24" spans="1:35" ht="15.75" x14ac:dyDescent="0.25">
      <c r="A24" s="27" t="s">
        <v>28</v>
      </c>
      <c r="B24" s="96">
        <f t="shared" ref="B24:B29" si="13">C24+D24</f>
        <v>0</v>
      </c>
      <c r="C24" s="301">
        <f>BUDGET!C24</f>
        <v>0</v>
      </c>
      <c r="D24" s="81">
        <f t="shared" si="9"/>
        <v>0</v>
      </c>
      <c r="E24" s="151">
        <f>BUDGET!E24</f>
        <v>0</v>
      </c>
      <c r="F24" s="151">
        <f>BUDGET!F24</f>
        <v>0</v>
      </c>
      <c r="G24" s="151">
        <f>BUDGET!G24</f>
        <v>0</v>
      </c>
      <c r="H24" s="151">
        <f>BUDGET!H24</f>
        <v>0</v>
      </c>
      <c r="I24" s="151">
        <f>BUDGET!I24</f>
        <v>0</v>
      </c>
      <c r="J24" s="435"/>
      <c r="K24" s="200">
        <f>'AMENDED BUDGET'!F23</f>
        <v>0</v>
      </c>
      <c r="L24" s="200">
        <f>'AMENDED BUDGET'!G23</f>
        <v>0</v>
      </c>
      <c r="M24" s="96">
        <f t="shared" si="10"/>
        <v>0</v>
      </c>
      <c r="N24" s="157">
        <f>'AMENDED BUDGET'!I23</f>
        <v>0</v>
      </c>
      <c r="O24" s="157">
        <f>'AMENDED BUDGET'!J23</f>
        <v>0</v>
      </c>
      <c r="P24" s="157">
        <f>'AMENDED BUDGET'!K23</f>
        <v>0</v>
      </c>
      <c r="Q24" s="157">
        <f>'AMENDED BUDGET'!L23</f>
        <v>0</v>
      </c>
      <c r="R24" s="157">
        <f>'AMENDED BUDGET'!M23</f>
        <v>0</v>
      </c>
      <c r="S24" s="435"/>
      <c r="T24" s="316">
        <f t="shared" si="11"/>
        <v>0</v>
      </c>
      <c r="U24" s="316">
        <f t="shared" si="11"/>
        <v>0</v>
      </c>
      <c r="V24" s="374">
        <f t="shared" si="11"/>
        <v>0</v>
      </c>
      <c r="W24" s="316">
        <f t="shared" si="11"/>
        <v>0</v>
      </c>
      <c r="X24" s="316">
        <f t="shared" si="11"/>
        <v>0</v>
      </c>
      <c r="Y24" s="316">
        <f t="shared" si="11"/>
        <v>0</v>
      </c>
      <c r="Z24" s="316">
        <f t="shared" si="11"/>
        <v>0</v>
      </c>
      <c r="AA24" s="510">
        <f t="shared" si="11"/>
        <v>0</v>
      </c>
      <c r="AB24" s="530">
        <f>IFERROR(K24-B24,"0")</f>
        <v>0</v>
      </c>
      <c r="AC24" s="530">
        <f t="shared" si="12"/>
        <v>0</v>
      </c>
      <c r="AD24" s="530">
        <f t="shared" si="12"/>
        <v>0</v>
      </c>
      <c r="AE24" s="530">
        <f t="shared" si="12"/>
        <v>0</v>
      </c>
      <c r="AF24" s="530">
        <f t="shared" si="12"/>
        <v>0</v>
      </c>
      <c r="AG24" s="530">
        <f t="shared" si="12"/>
        <v>0</v>
      </c>
      <c r="AH24" s="530">
        <f t="shared" si="12"/>
        <v>0</v>
      </c>
      <c r="AI24" s="530">
        <f t="shared" si="12"/>
        <v>0</v>
      </c>
    </row>
    <row r="25" spans="1:35" ht="15.75" x14ac:dyDescent="0.25">
      <c r="A25" s="27" t="s">
        <v>29</v>
      </c>
      <c r="B25" s="96">
        <f>C25+D25</f>
        <v>0</v>
      </c>
      <c r="C25" s="301">
        <f>BUDGET!C25</f>
        <v>0</v>
      </c>
      <c r="D25" s="81">
        <f t="shared" si="9"/>
        <v>0</v>
      </c>
      <c r="E25" s="151">
        <f>BUDGET!E25</f>
        <v>0</v>
      </c>
      <c r="F25" s="151">
        <f>BUDGET!F25</f>
        <v>0</v>
      </c>
      <c r="G25" s="151">
        <f>BUDGET!G25</f>
        <v>0</v>
      </c>
      <c r="H25" s="437"/>
      <c r="I25" s="462"/>
      <c r="J25" s="435"/>
      <c r="K25" s="200">
        <f>'AMENDED BUDGET'!F24</f>
        <v>0</v>
      </c>
      <c r="L25" s="200">
        <f>'AMENDED BUDGET'!G24</f>
        <v>0</v>
      </c>
      <c r="M25" s="96">
        <f t="shared" si="10"/>
        <v>0</v>
      </c>
      <c r="N25" s="157">
        <f>'AMENDED BUDGET'!I24</f>
        <v>0</v>
      </c>
      <c r="O25" s="157">
        <f>'AMENDED BUDGET'!J24</f>
        <v>0</v>
      </c>
      <c r="P25" s="157">
        <f>'AMENDED BUDGET'!K24</f>
        <v>0</v>
      </c>
      <c r="Q25" s="157">
        <f>'AMENDED BUDGET'!L24</f>
        <v>0</v>
      </c>
      <c r="R25" s="157">
        <f>'AMENDED BUDGET'!M24</f>
        <v>0</v>
      </c>
      <c r="S25" s="435"/>
      <c r="T25" s="316">
        <f t="shared" si="11"/>
        <v>0</v>
      </c>
      <c r="U25" s="316">
        <f t="shared" si="11"/>
        <v>0</v>
      </c>
      <c r="V25" s="374">
        <f t="shared" si="11"/>
        <v>0</v>
      </c>
      <c r="W25" s="316">
        <f t="shared" si="11"/>
        <v>0</v>
      </c>
      <c r="X25" s="316">
        <f t="shared" si="11"/>
        <v>0</v>
      </c>
      <c r="Y25" s="316">
        <f t="shared" si="11"/>
        <v>0</v>
      </c>
      <c r="Z25" s="467"/>
      <c r="AA25" s="511"/>
      <c r="AB25" s="530">
        <f t="shared" ref="AB25:AB29" si="14">IFERROR(K25-B25,"0")</f>
        <v>0</v>
      </c>
      <c r="AC25" s="530">
        <f t="shared" si="12"/>
        <v>0</v>
      </c>
      <c r="AD25" s="530">
        <f t="shared" si="12"/>
        <v>0</v>
      </c>
      <c r="AE25" s="530">
        <f t="shared" si="12"/>
        <v>0</v>
      </c>
      <c r="AF25" s="530">
        <f t="shared" si="12"/>
        <v>0</v>
      </c>
      <c r="AG25" s="530">
        <f t="shared" si="12"/>
        <v>0</v>
      </c>
      <c r="AH25" s="531"/>
      <c r="AI25" s="532"/>
    </row>
    <row r="26" spans="1:35" ht="15.75" x14ac:dyDescent="0.25">
      <c r="A26" s="27" t="s">
        <v>30</v>
      </c>
      <c r="B26" s="96">
        <f>C26+D26</f>
        <v>0</v>
      </c>
      <c r="C26" s="301">
        <f>BUDGET!C26</f>
        <v>0</v>
      </c>
      <c r="D26" s="81">
        <f t="shared" si="9"/>
        <v>0</v>
      </c>
      <c r="E26" s="151">
        <f>BUDGET!E26</f>
        <v>0</v>
      </c>
      <c r="F26" s="151">
        <f>BUDGET!F26</f>
        <v>0</v>
      </c>
      <c r="G26" s="151">
        <f>BUDGET!G26</f>
        <v>0</v>
      </c>
      <c r="H26" s="462"/>
      <c r="I26" s="438"/>
      <c r="J26" s="435"/>
      <c r="K26" s="200">
        <f>'AMENDED BUDGET'!F25</f>
        <v>0</v>
      </c>
      <c r="L26" s="200">
        <f>'AMENDED BUDGET'!G25</f>
        <v>0</v>
      </c>
      <c r="M26" s="96">
        <f t="shared" si="10"/>
        <v>0</v>
      </c>
      <c r="N26" s="157">
        <f>'AMENDED BUDGET'!I25</f>
        <v>0</v>
      </c>
      <c r="O26" s="157">
        <f>'AMENDED BUDGET'!J25</f>
        <v>0</v>
      </c>
      <c r="P26" s="157">
        <f>'AMENDED BUDGET'!K25</f>
        <v>0</v>
      </c>
      <c r="Q26" s="157">
        <f>'AMENDED BUDGET'!L25</f>
        <v>0</v>
      </c>
      <c r="R26" s="157">
        <f>'AMENDED BUDGET'!M25</f>
        <v>0</v>
      </c>
      <c r="S26" s="435"/>
      <c r="T26" s="316">
        <f t="shared" si="11"/>
        <v>0</v>
      </c>
      <c r="U26" s="316">
        <f t="shared" si="11"/>
        <v>0</v>
      </c>
      <c r="V26" s="374">
        <f t="shared" si="11"/>
        <v>0</v>
      </c>
      <c r="W26" s="316">
        <f t="shared" si="11"/>
        <v>0</v>
      </c>
      <c r="X26" s="316">
        <f t="shared" si="11"/>
        <v>0</v>
      </c>
      <c r="Y26" s="316">
        <f t="shared" si="11"/>
        <v>0</v>
      </c>
      <c r="Z26" s="467"/>
      <c r="AA26" s="511"/>
      <c r="AB26" s="530">
        <f t="shared" si="14"/>
        <v>0</v>
      </c>
      <c r="AC26" s="530">
        <f t="shared" si="12"/>
        <v>0</v>
      </c>
      <c r="AD26" s="530">
        <f t="shared" si="12"/>
        <v>0</v>
      </c>
      <c r="AE26" s="530">
        <f t="shared" si="12"/>
        <v>0</v>
      </c>
      <c r="AF26" s="530">
        <f t="shared" si="12"/>
        <v>0</v>
      </c>
      <c r="AG26" s="530">
        <f t="shared" si="12"/>
        <v>0</v>
      </c>
      <c r="AH26" s="531"/>
      <c r="AI26" s="532"/>
    </row>
    <row r="27" spans="1:35" ht="15.75" x14ac:dyDescent="0.25">
      <c r="A27" s="27" t="s">
        <v>137</v>
      </c>
      <c r="B27" s="96">
        <f t="shared" si="13"/>
        <v>0</v>
      </c>
      <c r="C27" s="301">
        <f>BUDGET!C27</f>
        <v>0</v>
      </c>
      <c r="D27" s="81">
        <f t="shared" si="9"/>
        <v>0</v>
      </c>
      <c r="E27" s="151">
        <f>BUDGET!E27</f>
        <v>0</v>
      </c>
      <c r="F27" s="151">
        <f>BUDGET!F27</f>
        <v>0</v>
      </c>
      <c r="G27" s="151">
        <f>BUDGET!G27</f>
        <v>0</v>
      </c>
      <c r="H27" s="151">
        <f>BUDGET!H27</f>
        <v>0</v>
      </c>
      <c r="I27" s="151">
        <f>BUDGET!I27</f>
        <v>0</v>
      </c>
      <c r="J27" s="435"/>
      <c r="K27" s="200">
        <f>'AMENDED BUDGET'!F26</f>
        <v>0</v>
      </c>
      <c r="L27" s="200">
        <f>'AMENDED BUDGET'!G26</f>
        <v>0</v>
      </c>
      <c r="M27" s="96">
        <f t="shared" si="10"/>
        <v>0</v>
      </c>
      <c r="N27" s="157">
        <f>'AMENDED BUDGET'!I26</f>
        <v>0</v>
      </c>
      <c r="O27" s="157">
        <f>'AMENDED BUDGET'!J26</f>
        <v>0</v>
      </c>
      <c r="P27" s="157">
        <f>'AMENDED BUDGET'!K26</f>
        <v>0</v>
      </c>
      <c r="Q27" s="157">
        <f>'AMENDED BUDGET'!L26</f>
        <v>0</v>
      </c>
      <c r="R27" s="157">
        <f>'AMENDED BUDGET'!M26</f>
        <v>0</v>
      </c>
      <c r="S27" s="435"/>
      <c r="T27" s="316">
        <f t="shared" si="11"/>
        <v>0</v>
      </c>
      <c r="U27" s="316">
        <f t="shared" si="11"/>
        <v>0</v>
      </c>
      <c r="V27" s="374">
        <f t="shared" si="11"/>
        <v>0</v>
      </c>
      <c r="W27" s="316">
        <f t="shared" si="11"/>
        <v>0</v>
      </c>
      <c r="X27" s="316">
        <f t="shared" si="11"/>
        <v>0</v>
      </c>
      <c r="Y27" s="316">
        <f t="shared" si="11"/>
        <v>0</v>
      </c>
      <c r="Z27" s="316">
        <f t="shared" si="11"/>
        <v>0</v>
      </c>
      <c r="AA27" s="510">
        <f t="shared" si="11"/>
        <v>0</v>
      </c>
      <c r="AB27" s="530">
        <f t="shared" si="14"/>
        <v>0</v>
      </c>
      <c r="AC27" s="530">
        <f t="shared" si="12"/>
        <v>0</v>
      </c>
      <c r="AD27" s="530">
        <f t="shared" si="12"/>
        <v>0</v>
      </c>
      <c r="AE27" s="530">
        <f t="shared" si="12"/>
        <v>0</v>
      </c>
      <c r="AF27" s="530">
        <f t="shared" si="12"/>
        <v>0</v>
      </c>
      <c r="AG27" s="530">
        <f t="shared" si="12"/>
        <v>0</v>
      </c>
      <c r="AH27" s="530">
        <f t="shared" ref="AH27:AH30" si="15">IFERROR(Q27-H27,"0")</f>
        <v>0</v>
      </c>
      <c r="AI27" s="530">
        <f t="shared" ref="AI27:AI30" si="16">IFERROR(R27-I27,"0")</f>
        <v>0</v>
      </c>
    </row>
    <row r="28" spans="1:35" ht="15.75" x14ac:dyDescent="0.25">
      <c r="A28" s="27" t="s">
        <v>99</v>
      </c>
      <c r="B28" s="96">
        <f t="shared" si="13"/>
        <v>0</v>
      </c>
      <c r="C28" s="301">
        <f>BUDGET!C28</f>
        <v>0</v>
      </c>
      <c r="D28" s="81">
        <f t="shared" si="9"/>
        <v>0</v>
      </c>
      <c r="E28" s="151">
        <f>BUDGET!E28</f>
        <v>0</v>
      </c>
      <c r="F28" s="151">
        <f>BUDGET!F28</f>
        <v>0</v>
      </c>
      <c r="G28" s="151">
        <f>BUDGET!G28</f>
        <v>0</v>
      </c>
      <c r="H28" s="151">
        <f>BUDGET!H28</f>
        <v>0</v>
      </c>
      <c r="I28" s="151">
        <f>BUDGET!I28</f>
        <v>0</v>
      </c>
      <c r="J28" s="435"/>
      <c r="K28" s="200">
        <f>'AMENDED BUDGET'!F27</f>
        <v>0</v>
      </c>
      <c r="L28" s="200">
        <f>'AMENDED BUDGET'!G27</f>
        <v>0</v>
      </c>
      <c r="M28" s="96">
        <f t="shared" si="10"/>
        <v>0</v>
      </c>
      <c r="N28" s="157">
        <f>'AMENDED BUDGET'!I27</f>
        <v>0</v>
      </c>
      <c r="O28" s="157">
        <f>'AMENDED BUDGET'!J27</f>
        <v>0</v>
      </c>
      <c r="P28" s="157">
        <f>'AMENDED BUDGET'!K27</f>
        <v>0</v>
      </c>
      <c r="Q28" s="157">
        <f>'AMENDED BUDGET'!L27</f>
        <v>0</v>
      </c>
      <c r="R28" s="157">
        <f>'AMENDED BUDGET'!M27</f>
        <v>0</v>
      </c>
      <c r="S28" s="435"/>
      <c r="T28" s="316">
        <f t="shared" si="11"/>
        <v>0</v>
      </c>
      <c r="U28" s="316">
        <f t="shared" si="11"/>
        <v>0</v>
      </c>
      <c r="V28" s="374">
        <f t="shared" si="11"/>
        <v>0</v>
      </c>
      <c r="W28" s="316">
        <f t="shared" si="11"/>
        <v>0</v>
      </c>
      <c r="X28" s="316">
        <f t="shared" si="11"/>
        <v>0</v>
      </c>
      <c r="Y28" s="316">
        <f t="shared" si="11"/>
        <v>0</v>
      </c>
      <c r="Z28" s="316">
        <f t="shared" si="11"/>
        <v>0</v>
      </c>
      <c r="AA28" s="510">
        <f t="shared" si="11"/>
        <v>0</v>
      </c>
      <c r="AB28" s="530">
        <f t="shared" si="14"/>
        <v>0</v>
      </c>
      <c r="AC28" s="530">
        <f t="shared" si="12"/>
        <v>0</v>
      </c>
      <c r="AD28" s="530">
        <f t="shared" si="12"/>
        <v>0</v>
      </c>
      <c r="AE28" s="530">
        <f t="shared" si="12"/>
        <v>0</v>
      </c>
      <c r="AF28" s="530">
        <f t="shared" si="12"/>
        <v>0</v>
      </c>
      <c r="AG28" s="530">
        <f t="shared" si="12"/>
        <v>0</v>
      </c>
      <c r="AH28" s="530">
        <f t="shared" si="15"/>
        <v>0</v>
      </c>
      <c r="AI28" s="530">
        <f t="shared" si="16"/>
        <v>0</v>
      </c>
    </row>
    <row r="29" spans="1:35" ht="15.75" x14ac:dyDescent="0.25">
      <c r="A29" s="27" t="s">
        <v>31</v>
      </c>
      <c r="B29" s="96">
        <f t="shared" si="13"/>
        <v>0</v>
      </c>
      <c r="C29" s="301">
        <f>BUDGET!C29</f>
        <v>0</v>
      </c>
      <c r="D29" s="81">
        <f>SUM(E29:I29)</f>
        <v>0</v>
      </c>
      <c r="E29" s="151">
        <f>BUDGET!E29</f>
        <v>0</v>
      </c>
      <c r="F29" s="151">
        <f>BUDGET!F29</f>
        <v>0</v>
      </c>
      <c r="G29" s="151">
        <f>BUDGET!G29</f>
        <v>0</v>
      </c>
      <c r="H29" s="151">
        <f>BUDGET!H29</f>
        <v>0</v>
      </c>
      <c r="I29" s="151">
        <f>BUDGET!I29</f>
        <v>0</v>
      </c>
      <c r="J29" s="435"/>
      <c r="K29" s="200">
        <f>'AMENDED BUDGET'!F28</f>
        <v>0</v>
      </c>
      <c r="L29" s="200">
        <f>'AMENDED BUDGET'!G28</f>
        <v>0</v>
      </c>
      <c r="M29" s="96">
        <f t="shared" si="10"/>
        <v>0</v>
      </c>
      <c r="N29" s="157">
        <f>'AMENDED BUDGET'!I28</f>
        <v>0</v>
      </c>
      <c r="O29" s="157">
        <f>'AMENDED BUDGET'!J28</f>
        <v>0</v>
      </c>
      <c r="P29" s="157">
        <f>'AMENDED BUDGET'!K28</f>
        <v>0</v>
      </c>
      <c r="Q29" s="157">
        <f>'AMENDED BUDGET'!L28</f>
        <v>0</v>
      </c>
      <c r="R29" s="157">
        <f>'AMENDED BUDGET'!M28</f>
        <v>0</v>
      </c>
      <c r="S29" s="435"/>
      <c r="T29" s="316">
        <f t="shared" si="11"/>
        <v>0</v>
      </c>
      <c r="U29" s="316">
        <f t="shared" si="11"/>
        <v>0</v>
      </c>
      <c r="V29" s="374">
        <f t="shared" si="11"/>
        <v>0</v>
      </c>
      <c r="W29" s="316">
        <f t="shared" si="11"/>
        <v>0</v>
      </c>
      <c r="X29" s="316">
        <f t="shared" si="11"/>
        <v>0</v>
      </c>
      <c r="Y29" s="316">
        <f t="shared" si="11"/>
        <v>0</v>
      </c>
      <c r="Z29" s="316">
        <f t="shared" si="11"/>
        <v>0</v>
      </c>
      <c r="AA29" s="510">
        <f t="shared" si="11"/>
        <v>0</v>
      </c>
      <c r="AB29" s="530">
        <f t="shared" si="14"/>
        <v>0</v>
      </c>
      <c r="AC29" s="530">
        <f t="shared" si="12"/>
        <v>0</v>
      </c>
      <c r="AD29" s="530">
        <f t="shared" si="12"/>
        <v>0</v>
      </c>
      <c r="AE29" s="530">
        <f t="shared" si="12"/>
        <v>0</v>
      </c>
      <c r="AF29" s="530">
        <f t="shared" si="12"/>
        <v>0</v>
      </c>
      <c r="AG29" s="530">
        <f t="shared" si="12"/>
        <v>0</v>
      </c>
      <c r="AH29" s="530">
        <f t="shared" si="15"/>
        <v>0</v>
      </c>
      <c r="AI29" s="530">
        <f t="shared" si="16"/>
        <v>0</v>
      </c>
    </row>
    <row r="30" spans="1:35" ht="16.5" thickBot="1" x14ac:dyDescent="0.3">
      <c r="A30" s="11" t="s">
        <v>32</v>
      </c>
      <c r="B30" s="458">
        <f t="shared" ref="B30:R30" si="17">SUM(B23:B29)</f>
        <v>0</v>
      </c>
      <c r="C30" s="459">
        <f t="shared" si="17"/>
        <v>0</v>
      </c>
      <c r="D30" s="441">
        <f t="shared" si="17"/>
        <v>0</v>
      </c>
      <c r="E30" s="459">
        <f t="shared" si="17"/>
        <v>0</v>
      </c>
      <c r="F30" s="460">
        <f t="shared" si="17"/>
        <v>0</v>
      </c>
      <c r="G30" s="460">
        <f t="shared" si="17"/>
        <v>0</v>
      </c>
      <c r="H30" s="460">
        <f>SUM(H23:H29)</f>
        <v>0</v>
      </c>
      <c r="I30" s="458">
        <f>SUM(I23:I29)</f>
        <v>0</v>
      </c>
      <c r="J30" s="435"/>
      <c r="K30" s="473">
        <f t="shared" ref="K30" si="18">SUM(K23:K29)</f>
        <v>0</v>
      </c>
      <c r="L30" s="460">
        <f>SUM(L23:L29)</f>
        <v>0</v>
      </c>
      <c r="M30" s="441">
        <f t="shared" ref="M30" si="19">SUM(M23:M29)</f>
        <v>0</v>
      </c>
      <c r="N30" s="460">
        <f>SUM(N23:N29)</f>
        <v>0</v>
      </c>
      <c r="O30" s="460">
        <f>SUM(O23:O29)</f>
        <v>0</v>
      </c>
      <c r="P30" s="460">
        <f>SUM(P23:P29)</f>
        <v>0</v>
      </c>
      <c r="Q30" s="460">
        <f>SUM(Q23:Q29)</f>
        <v>0</v>
      </c>
      <c r="R30" s="458">
        <f t="shared" si="17"/>
        <v>0</v>
      </c>
      <c r="S30" s="435"/>
      <c r="T30" s="468">
        <f>IFERROR(K30/B30,"0"%)</f>
        <v>0</v>
      </c>
      <c r="U30" s="468">
        <f t="shared" si="11"/>
        <v>0</v>
      </c>
      <c r="V30" s="469">
        <f t="shared" si="11"/>
        <v>0</v>
      </c>
      <c r="W30" s="468">
        <f t="shared" si="11"/>
        <v>0</v>
      </c>
      <c r="X30" s="468">
        <f t="shared" si="11"/>
        <v>0</v>
      </c>
      <c r="Y30" s="468">
        <f t="shared" si="11"/>
        <v>0</v>
      </c>
      <c r="Z30" s="468">
        <f t="shared" si="11"/>
        <v>0</v>
      </c>
      <c r="AA30" s="512">
        <f t="shared" si="11"/>
        <v>0</v>
      </c>
      <c r="AB30" s="533">
        <f>IFERROR(K30-B30,"0")</f>
        <v>0</v>
      </c>
      <c r="AC30" s="533">
        <f t="shared" si="12"/>
        <v>0</v>
      </c>
      <c r="AD30" s="533">
        <f t="shared" si="12"/>
        <v>0</v>
      </c>
      <c r="AE30" s="533">
        <f t="shared" si="12"/>
        <v>0</v>
      </c>
      <c r="AF30" s="533">
        <f t="shared" si="12"/>
        <v>0</v>
      </c>
      <c r="AG30" s="533">
        <f t="shared" si="12"/>
        <v>0</v>
      </c>
      <c r="AH30" s="533">
        <f t="shared" si="15"/>
        <v>0</v>
      </c>
      <c r="AI30" s="533">
        <f t="shared" si="16"/>
        <v>0</v>
      </c>
    </row>
    <row r="31" spans="1:35" ht="15.75" x14ac:dyDescent="0.25">
      <c r="A31" s="28" t="s">
        <v>33</v>
      </c>
      <c r="B31" s="102"/>
      <c r="C31" s="104"/>
      <c r="D31" s="31"/>
      <c r="E31" s="105"/>
      <c r="F31" s="290"/>
      <c r="G31" s="290"/>
      <c r="H31" s="29"/>
      <c r="I31" s="31"/>
      <c r="J31" s="435"/>
      <c r="K31" s="159"/>
      <c r="L31" s="156"/>
      <c r="M31" s="101"/>
      <c r="N31" s="104"/>
      <c r="O31" s="290"/>
      <c r="P31" s="290"/>
      <c r="Q31" s="29"/>
      <c r="R31" s="31"/>
      <c r="S31" s="435"/>
      <c r="T31" s="318"/>
      <c r="U31" s="318"/>
      <c r="V31" s="375"/>
      <c r="W31" s="318"/>
      <c r="X31" s="318"/>
      <c r="Y31" s="318"/>
      <c r="Z31" s="319"/>
      <c r="AA31" s="513"/>
      <c r="AB31" s="534"/>
      <c r="AC31" s="534"/>
      <c r="AD31" s="535"/>
      <c r="AE31" s="534"/>
      <c r="AF31" s="534"/>
      <c r="AG31" s="534"/>
      <c r="AH31" s="536"/>
      <c r="AI31" s="537"/>
    </row>
    <row r="32" spans="1:35" ht="15.75" x14ac:dyDescent="0.25">
      <c r="A32" s="32" t="s">
        <v>34</v>
      </c>
      <c r="B32" s="96">
        <f>C32+D32</f>
        <v>0</v>
      </c>
      <c r="C32" s="301">
        <f>BUDGET!C32</f>
        <v>0</v>
      </c>
      <c r="D32" s="81">
        <f>SUM(E32:I32)</f>
        <v>0</v>
      </c>
      <c r="E32" s="151">
        <f>BUDGET!E32</f>
        <v>0</v>
      </c>
      <c r="F32" s="151">
        <f>BUDGET!F32</f>
        <v>0</v>
      </c>
      <c r="G32" s="151">
        <f>BUDGET!G32</f>
        <v>0</v>
      </c>
      <c r="H32" s="151">
        <f>BUDGET!H32</f>
        <v>0</v>
      </c>
      <c r="I32" s="151">
        <f>BUDGET!I32</f>
        <v>0</v>
      </c>
      <c r="J32" s="435"/>
      <c r="K32" s="200">
        <f>'AMENDED BUDGET'!F31</f>
        <v>0</v>
      </c>
      <c r="L32" s="200">
        <f>'AMENDED BUDGET'!G31</f>
        <v>0</v>
      </c>
      <c r="M32" s="96">
        <f>SUM(N32:R32)</f>
        <v>0</v>
      </c>
      <c r="N32" s="157">
        <f>'AMENDED BUDGET'!I31</f>
        <v>0</v>
      </c>
      <c r="O32" s="157">
        <f>'AMENDED BUDGET'!J31</f>
        <v>0</v>
      </c>
      <c r="P32" s="157">
        <f>'AMENDED BUDGET'!K31</f>
        <v>0</v>
      </c>
      <c r="Q32" s="157">
        <f>'AMENDED BUDGET'!L31</f>
        <v>0</v>
      </c>
      <c r="R32" s="157">
        <f>'AMENDED BUDGET'!M31</f>
        <v>0</v>
      </c>
      <c r="S32" s="435"/>
      <c r="T32" s="306">
        <f>IFERROR(K32/B32,"0"%)</f>
        <v>0</v>
      </c>
      <c r="U32" s="306">
        <f t="shared" ref="U32:AA36" si="20">IFERROR(L32/C32,"0"%)</f>
        <v>0</v>
      </c>
      <c r="V32" s="370">
        <f t="shared" si="20"/>
        <v>0</v>
      </c>
      <c r="W32" s="306">
        <f t="shared" si="20"/>
        <v>0</v>
      </c>
      <c r="X32" s="306">
        <f t="shared" si="20"/>
        <v>0</v>
      </c>
      <c r="Y32" s="306">
        <f t="shared" si="20"/>
        <v>0</v>
      </c>
      <c r="Z32" s="306">
        <f t="shared" si="20"/>
        <v>0</v>
      </c>
      <c r="AA32" s="305">
        <f>IFERROR(R32/I32,"0"%)</f>
        <v>0</v>
      </c>
      <c r="AB32" s="525">
        <f>IFERROR(K32-B32,"0")</f>
        <v>0</v>
      </c>
      <c r="AC32" s="525">
        <f t="shared" ref="AC32:AI36" si="21">IFERROR(L32-C32,"0")</f>
        <v>0</v>
      </c>
      <c r="AD32" s="525">
        <f t="shared" si="21"/>
        <v>0</v>
      </c>
      <c r="AE32" s="525">
        <f t="shared" si="21"/>
        <v>0</v>
      </c>
      <c r="AF32" s="525">
        <f t="shared" si="21"/>
        <v>0</v>
      </c>
      <c r="AG32" s="525">
        <f t="shared" si="21"/>
        <v>0</v>
      </c>
      <c r="AH32" s="525">
        <f t="shared" si="21"/>
        <v>0</v>
      </c>
      <c r="AI32" s="525">
        <f t="shared" si="21"/>
        <v>0</v>
      </c>
    </row>
    <row r="33" spans="1:35" ht="15.75" x14ac:dyDescent="0.25">
      <c r="A33" s="419" t="s">
        <v>297</v>
      </c>
      <c r="B33" s="96">
        <f>C33+D33</f>
        <v>0</v>
      </c>
      <c r="C33" s="301">
        <f>BUDGET!C33</f>
        <v>0</v>
      </c>
      <c r="D33" s="81">
        <f>SUM(E33:I33)</f>
        <v>0</v>
      </c>
      <c r="E33" s="151">
        <f>BUDGET!E33</f>
        <v>0</v>
      </c>
      <c r="F33" s="151">
        <f>BUDGET!F33</f>
        <v>0</v>
      </c>
      <c r="G33" s="151">
        <f>BUDGET!G33</f>
        <v>0</v>
      </c>
      <c r="H33" s="151">
        <f>BUDGET!H33</f>
        <v>0</v>
      </c>
      <c r="I33" s="151">
        <f>BUDGET!I33</f>
        <v>0</v>
      </c>
      <c r="J33" s="435"/>
      <c r="K33" s="200">
        <f>'AMENDED BUDGET'!F32</f>
        <v>0</v>
      </c>
      <c r="L33" s="200">
        <f>'AMENDED BUDGET'!G32</f>
        <v>0</v>
      </c>
      <c r="M33" s="96">
        <f>SUM(N33:R33)</f>
        <v>0</v>
      </c>
      <c r="N33" s="157">
        <f>'AMENDED BUDGET'!I32</f>
        <v>0</v>
      </c>
      <c r="O33" s="157">
        <f>'AMENDED BUDGET'!J32</f>
        <v>0</v>
      </c>
      <c r="P33" s="157">
        <f>'AMENDED BUDGET'!K32</f>
        <v>0</v>
      </c>
      <c r="Q33" s="157">
        <f>'AMENDED BUDGET'!L32</f>
        <v>0</v>
      </c>
      <c r="R33" s="157">
        <f>'AMENDED BUDGET'!M32</f>
        <v>0</v>
      </c>
      <c r="S33" s="435"/>
      <c r="T33" s="306">
        <f>IFERROR(K33/B33,"0"%)</f>
        <v>0</v>
      </c>
      <c r="U33" s="306">
        <f t="shared" si="20"/>
        <v>0</v>
      </c>
      <c r="V33" s="370">
        <f t="shared" si="20"/>
        <v>0</v>
      </c>
      <c r="W33" s="306">
        <f t="shared" si="20"/>
        <v>0</v>
      </c>
      <c r="X33" s="306">
        <f t="shared" si="20"/>
        <v>0</v>
      </c>
      <c r="Y33" s="306">
        <f t="shared" si="20"/>
        <v>0</v>
      </c>
      <c r="Z33" s="306">
        <f t="shared" si="20"/>
        <v>0</v>
      </c>
      <c r="AA33" s="305">
        <f>IFERROR(R33/I33,"0"%)</f>
        <v>0</v>
      </c>
      <c r="AB33" s="525">
        <f>IFERROR(K33-B33,"0")</f>
        <v>0</v>
      </c>
      <c r="AC33" s="525">
        <f t="shared" si="21"/>
        <v>0</v>
      </c>
      <c r="AD33" s="525">
        <f t="shared" si="21"/>
        <v>0</v>
      </c>
      <c r="AE33" s="525">
        <f t="shared" si="21"/>
        <v>0</v>
      </c>
      <c r="AF33" s="525">
        <f t="shared" si="21"/>
        <v>0</v>
      </c>
      <c r="AG33" s="525">
        <f t="shared" si="21"/>
        <v>0</v>
      </c>
      <c r="AH33" s="525">
        <f t="shared" si="21"/>
        <v>0</v>
      </c>
      <c r="AI33" s="525">
        <f>IFERROR(R33-I33,"0")</f>
        <v>0</v>
      </c>
    </row>
    <row r="34" spans="1:35" ht="15.75" x14ac:dyDescent="0.25">
      <c r="A34" s="418" t="s">
        <v>298</v>
      </c>
      <c r="B34" s="96">
        <f>C34+D34</f>
        <v>0</v>
      </c>
      <c r="C34" s="301">
        <f>BUDGET!C34</f>
        <v>0</v>
      </c>
      <c r="D34" s="81">
        <f>SUM(E34:I34)</f>
        <v>0</v>
      </c>
      <c r="E34" s="151">
        <f>BUDGET!E34</f>
        <v>0</v>
      </c>
      <c r="F34" s="151">
        <f>BUDGET!F34</f>
        <v>0</v>
      </c>
      <c r="G34" s="151">
        <f>BUDGET!G34</f>
        <v>0</v>
      </c>
      <c r="H34" s="151">
        <f>BUDGET!H34</f>
        <v>0</v>
      </c>
      <c r="I34" s="151">
        <f>BUDGET!I34</f>
        <v>0</v>
      </c>
      <c r="J34" s="435"/>
      <c r="K34" s="200">
        <f>'AMENDED BUDGET'!F33</f>
        <v>0</v>
      </c>
      <c r="L34" s="200">
        <f>'AMENDED BUDGET'!G33</f>
        <v>0</v>
      </c>
      <c r="M34" s="96">
        <f>SUM(N34:R34)</f>
        <v>0</v>
      </c>
      <c r="N34" s="157">
        <f>'AMENDED BUDGET'!I33</f>
        <v>0</v>
      </c>
      <c r="O34" s="157">
        <f>'AMENDED BUDGET'!J33</f>
        <v>0</v>
      </c>
      <c r="P34" s="157">
        <f>'AMENDED BUDGET'!K33</f>
        <v>0</v>
      </c>
      <c r="Q34" s="157">
        <f>'AMENDED BUDGET'!L33</f>
        <v>0</v>
      </c>
      <c r="R34" s="157">
        <f>'AMENDED BUDGET'!M33</f>
        <v>0</v>
      </c>
      <c r="S34" s="435"/>
      <c r="T34" s="306">
        <f t="shared" ref="T34:T35" si="22">IFERROR(K34/B34,"0"%)</f>
        <v>0</v>
      </c>
      <c r="U34" s="306">
        <f t="shared" si="20"/>
        <v>0</v>
      </c>
      <c r="V34" s="370">
        <f t="shared" si="20"/>
        <v>0</v>
      </c>
      <c r="W34" s="306">
        <f t="shared" si="20"/>
        <v>0</v>
      </c>
      <c r="X34" s="306">
        <f t="shared" si="20"/>
        <v>0</v>
      </c>
      <c r="Y34" s="306">
        <f t="shared" si="20"/>
        <v>0</v>
      </c>
      <c r="Z34" s="306">
        <f t="shared" si="20"/>
        <v>0</v>
      </c>
      <c r="AA34" s="305">
        <f t="shared" si="20"/>
        <v>0</v>
      </c>
      <c r="AB34" s="525">
        <f t="shared" ref="AB34:AB35" si="23">IFERROR(K34-B34,"0")</f>
        <v>0</v>
      </c>
      <c r="AC34" s="525">
        <f t="shared" si="21"/>
        <v>0</v>
      </c>
      <c r="AD34" s="525">
        <f t="shared" si="21"/>
        <v>0</v>
      </c>
      <c r="AE34" s="525">
        <f t="shared" si="21"/>
        <v>0</v>
      </c>
      <c r="AF34" s="525">
        <f t="shared" si="21"/>
        <v>0</v>
      </c>
      <c r="AG34" s="525">
        <f t="shared" si="21"/>
        <v>0</v>
      </c>
      <c r="AH34" s="525">
        <f t="shared" si="21"/>
        <v>0</v>
      </c>
      <c r="AI34" s="525">
        <f t="shared" ref="AI34:AI36" si="24">IFERROR(R34-I34,"0")</f>
        <v>0</v>
      </c>
    </row>
    <row r="35" spans="1:35" ht="15.75" x14ac:dyDescent="0.25">
      <c r="A35" s="33" t="s">
        <v>299</v>
      </c>
      <c r="B35" s="96">
        <f>C35+D35</f>
        <v>0</v>
      </c>
      <c r="C35" s="301">
        <f>BUDGET!C35</f>
        <v>0</v>
      </c>
      <c r="D35" s="81">
        <f>SUM(E35:I35)</f>
        <v>0</v>
      </c>
      <c r="E35" s="151">
        <f>BUDGET!E35</f>
        <v>0</v>
      </c>
      <c r="F35" s="151">
        <f>BUDGET!F35</f>
        <v>0</v>
      </c>
      <c r="G35" s="151">
        <f>BUDGET!G35</f>
        <v>0</v>
      </c>
      <c r="H35" s="151">
        <f>BUDGET!H35</f>
        <v>0</v>
      </c>
      <c r="I35" s="151">
        <f>BUDGET!I35</f>
        <v>0</v>
      </c>
      <c r="J35" s="435"/>
      <c r="K35" s="200">
        <f>'AMENDED BUDGET'!F34</f>
        <v>0</v>
      </c>
      <c r="L35" s="200">
        <f>'AMENDED BUDGET'!G34</f>
        <v>0</v>
      </c>
      <c r="M35" s="96">
        <f>SUM(N35:R35)</f>
        <v>0</v>
      </c>
      <c r="N35" s="157">
        <f>'AMENDED BUDGET'!I34</f>
        <v>0</v>
      </c>
      <c r="O35" s="157">
        <f>'AMENDED BUDGET'!J34</f>
        <v>0</v>
      </c>
      <c r="P35" s="157">
        <f>'AMENDED BUDGET'!K34</f>
        <v>0</v>
      </c>
      <c r="Q35" s="157">
        <f>'AMENDED BUDGET'!L34</f>
        <v>0</v>
      </c>
      <c r="R35" s="157">
        <f>'AMENDED BUDGET'!M34</f>
        <v>0</v>
      </c>
      <c r="S35" s="435"/>
      <c r="T35" s="306">
        <f t="shared" si="22"/>
        <v>0</v>
      </c>
      <c r="U35" s="306">
        <f t="shared" si="20"/>
        <v>0</v>
      </c>
      <c r="V35" s="370">
        <f t="shared" si="20"/>
        <v>0</v>
      </c>
      <c r="W35" s="306">
        <f t="shared" si="20"/>
        <v>0</v>
      </c>
      <c r="X35" s="306">
        <f t="shared" si="20"/>
        <v>0</v>
      </c>
      <c r="Y35" s="306">
        <f t="shared" si="20"/>
        <v>0</v>
      </c>
      <c r="Z35" s="306">
        <f t="shared" si="20"/>
        <v>0</v>
      </c>
      <c r="AA35" s="305">
        <f t="shared" si="20"/>
        <v>0</v>
      </c>
      <c r="AB35" s="525">
        <f t="shared" si="23"/>
        <v>0</v>
      </c>
      <c r="AC35" s="525">
        <f t="shared" si="21"/>
        <v>0</v>
      </c>
      <c r="AD35" s="525">
        <f t="shared" si="21"/>
        <v>0</v>
      </c>
      <c r="AE35" s="525">
        <f t="shared" si="21"/>
        <v>0</v>
      </c>
      <c r="AF35" s="525">
        <f t="shared" si="21"/>
        <v>0</v>
      </c>
      <c r="AG35" s="525">
        <f t="shared" si="21"/>
        <v>0</v>
      </c>
      <c r="AH35" s="525">
        <f t="shared" si="21"/>
        <v>0</v>
      </c>
      <c r="AI35" s="525">
        <f t="shared" si="24"/>
        <v>0</v>
      </c>
    </row>
    <row r="36" spans="1:35" ht="16.5" thickBot="1" x14ac:dyDescent="0.3">
      <c r="A36" s="11" t="s">
        <v>32</v>
      </c>
      <c r="B36" s="458">
        <f t="shared" ref="B36:R36" si="25">SUM(B32:B35)</f>
        <v>0</v>
      </c>
      <c r="C36" s="459">
        <f t="shared" si="25"/>
        <v>0</v>
      </c>
      <c r="D36" s="441">
        <f t="shared" si="25"/>
        <v>0</v>
      </c>
      <c r="E36" s="459">
        <f t="shared" si="25"/>
        <v>0</v>
      </c>
      <c r="F36" s="460">
        <f t="shared" si="25"/>
        <v>0</v>
      </c>
      <c r="G36" s="460">
        <f t="shared" si="25"/>
        <v>0</v>
      </c>
      <c r="H36" s="460">
        <f>SUM(H32:H35)</f>
        <v>0</v>
      </c>
      <c r="I36" s="458">
        <f t="shared" si="25"/>
        <v>0</v>
      </c>
      <c r="J36" s="435"/>
      <c r="K36" s="473">
        <f t="shared" ref="K36" si="26">SUM(K32:K35)</f>
        <v>0</v>
      </c>
      <c r="L36" s="460">
        <f>SUM(L32:L35)</f>
        <v>0</v>
      </c>
      <c r="M36" s="441">
        <f t="shared" ref="M36" si="27">SUM(M32:M35)</f>
        <v>0</v>
      </c>
      <c r="N36" s="460">
        <f>SUM(N32:N35)</f>
        <v>0</v>
      </c>
      <c r="O36" s="460">
        <f>SUM(O32:O35)</f>
        <v>0</v>
      </c>
      <c r="P36" s="460">
        <f>SUM(P32:P35)</f>
        <v>0</v>
      </c>
      <c r="Q36" s="460">
        <f>SUM(Q32:Q35)</f>
        <v>0</v>
      </c>
      <c r="R36" s="458">
        <f t="shared" si="25"/>
        <v>0</v>
      </c>
      <c r="S36" s="435"/>
      <c r="T36" s="468">
        <f>IFERROR(K36/B36,"0"%)</f>
        <v>0</v>
      </c>
      <c r="U36" s="468">
        <f t="shared" si="20"/>
        <v>0</v>
      </c>
      <c r="V36" s="469">
        <f t="shared" si="20"/>
        <v>0</v>
      </c>
      <c r="W36" s="468">
        <f t="shared" si="20"/>
        <v>0</v>
      </c>
      <c r="X36" s="468">
        <f t="shared" si="20"/>
        <v>0</v>
      </c>
      <c r="Y36" s="468">
        <f t="shared" si="20"/>
        <v>0</v>
      </c>
      <c r="Z36" s="468">
        <f t="shared" si="20"/>
        <v>0</v>
      </c>
      <c r="AA36" s="512">
        <f t="shared" si="20"/>
        <v>0</v>
      </c>
      <c r="AB36" s="533">
        <f>IFERROR(K36-B36,"0")</f>
        <v>0</v>
      </c>
      <c r="AC36" s="533">
        <f t="shared" si="21"/>
        <v>0</v>
      </c>
      <c r="AD36" s="533">
        <f t="shared" si="21"/>
        <v>0</v>
      </c>
      <c r="AE36" s="533">
        <f t="shared" si="21"/>
        <v>0</v>
      </c>
      <c r="AF36" s="533">
        <f t="shared" si="21"/>
        <v>0</v>
      </c>
      <c r="AG36" s="533">
        <f t="shared" si="21"/>
        <v>0</v>
      </c>
      <c r="AH36" s="533">
        <f t="shared" si="21"/>
        <v>0</v>
      </c>
      <c r="AI36" s="533">
        <f t="shared" si="24"/>
        <v>0</v>
      </c>
    </row>
    <row r="37" spans="1:35" ht="15.75" x14ac:dyDescent="0.25">
      <c r="A37" s="28" t="s">
        <v>35</v>
      </c>
      <c r="B37" s="102"/>
      <c r="C37" s="104"/>
      <c r="D37" s="31"/>
      <c r="E37" s="105"/>
      <c r="F37" s="290"/>
      <c r="G37" s="290"/>
      <c r="H37" s="29"/>
      <c r="I37" s="31"/>
      <c r="J37" s="435"/>
      <c r="K37" s="159"/>
      <c r="L37" s="289"/>
      <c r="M37" s="102"/>
      <c r="N37" s="290"/>
      <c r="O37" s="290"/>
      <c r="P37" s="290"/>
      <c r="Q37" s="29"/>
      <c r="R37" s="52"/>
      <c r="S37" s="435"/>
      <c r="T37" s="321"/>
      <c r="U37" s="321"/>
      <c r="V37" s="376"/>
      <c r="W37" s="321"/>
      <c r="X37" s="321"/>
      <c r="Y37" s="321"/>
      <c r="Z37" s="321"/>
      <c r="AA37" s="514"/>
      <c r="AB37" s="538"/>
      <c r="AC37" s="538"/>
      <c r="AD37" s="539"/>
      <c r="AE37" s="538"/>
      <c r="AF37" s="538"/>
      <c r="AG37" s="538"/>
      <c r="AH37" s="538"/>
      <c r="AI37" s="540"/>
    </row>
    <row r="38" spans="1:35" ht="15.75" x14ac:dyDescent="0.25">
      <c r="A38" s="32" t="s">
        <v>8</v>
      </c>
      <c r="B38" s="96">
        <f>C38+D38</f>
        <v>0</v>
      </c>
      <c r="C38" s="301">
        <f>BUDGET!C38</f>
        <v>0</v>
      </c>
      <c r="D38" s="81">
        <f>SUM(E38:I38)</f>
        <v>0</v>
      </c>
      <c r="E38" s="151">
        <f>BUDGET!E38</f>
        <v>0</v>
      </c>
      <c r="F38" s="151">
        <f>BUDGET!F38</f>
        <v>0</v>
      </c>
      <c r="G38" s="151">
        <f>BUDGET!G38</f>
        <v>0</v>
      </c>
      <c r="H38" s="151">
        <f>BUDGET!H38</f>
        <v>0</v>
      </c>
      <c r="I38" s="151">
        <f>BUDGET!I38</f>
        <v>0</v>
      </c>
      <c r="J38" s="435"/>
      <c r="K38" s="200">
        <f>'AMENDED BUDGET'!F37</f>
        <v>0</v>
      </c>
      <c r="L38" s="200">
        <f>'AMENDED BUDGET'!G37</f>
        <v>0</v>
      </c>
      <c r="M38" s="96">
        <f>SUM(N38:R38)</f>
        <v>0</v>
      </c>
      <c r="N38" s="157">
        <f>'AMENDED BUDGET'!I37</f>
        <v>0</v>
      </c>
      <c r="O38" s="157">
        <f>'AMENDED BUDGET'!J37</f>
        <v>0</v>
      </c>
      <c r="P38" s="157">
        <f>'AMENDED BUDGET'!K37</f>
        <v>0</v>
      </c>
      <c r="Q38" s="157">
        <f>'AMENDED BUDGET'!L37</f>
        <v>0</v>
      </c>
      <c r="R38" s="157">
        <f>'AMENDED BUDGET'!M37</f>
        <v>0</v>
      </c>
      <c r="S38" s="435"/>
      <c r="T38" s="306">
        <f>IFERROR(K38/B38,"0"%)</f>
        <v>0</v>
      </c>
      <c r="U38" s="306">
        <f t="shared" ref="U38:AA44" si="28">IFERROR(L38/C38,"0"%)</f>
        <v>0</v>
      </c>
      <c r="V38" s="370">
        <f t="shared" si="28"/>
        <v>0</v>
      </c>
      <c r="W38" s="306">
        <f t="shared" si="28"/>
        <v>0</v>
      </c>
      <c r="X38" s="306">
        <f t="shared" si="28"/>
        <v>0</v>
      </c>
      <c r="Y38" s="306">
        <f t="shared" si="28"/>
        <v>0</v>
      </c>
      <c r="Z38" s="306">
        <f t="shared" si="28"/>
        <v>0</v>
      </c>
      <c r="AA38" s="305">
        <f t="shared" si="28"/>
        <v>0</v>
      </c>
      <c r="AB38" s="525">
        <f>IFERROR(K38-B38,"0")</f>
        <v>0</v>
      </c>
      <c r="AC38" s="525">
        <f t="shared" ref="AC38:AI44" si="29">IFERROR(L38-C38,"0")</f>
        <v>0</v>
      </c>
      <c r="AD38" s="525">
        <f t="shared" si="29"/>
        <v>0</v>
      </c>
      <c r="AE38" s="525">
        <f t="shared" si="29"/>
        <v>0</v>
      </c>
      <c r="AF38" s="525">
        <f t="shared" si="29"/>
        <v>0</v>
      </c>
      <c r="AG38" s="525">
        <f t="shared" si="29"/>
        <v>0</v>
      </c>
      <c r="AH38" s="525">
        <f t="shared" si="29"/>
        <v>0</v>
      </c>
      <c r="AI38" s="525">
        <f t="shared" si="29"/>
        <v>0</v>
      </c>
    </row>
    <row r="39" spans="1:35" ht="15.75" x14ac:dyDescent="0.25">
      <c r="A39" s="33" t="s">
        <v>36</v>
      </c>
      <c r="B39" s="96">
        <f>C39+D39</f>
        <v>0</v>
      </c>
      <c r="C39" s="301">
        <f>BUDGET!C39</f>
        <v>0</v>
      </c>
      <c r="D39" s="81">
        <f>SUM(E39:I39)</f>
        <v>0</v>
      </c>
      <c r="E39" s="151">
        <f>BUDGET!E39</f>
        <v>0</v>
      </c>
      <c r="F39" s="151">
        <f>BUDGET!F39</f>
        <v>0</v>
      </c>
      <c r="G39" s="151">
        <f>BUDGET!G39</f>
        <v>0</v>
      </c>
      <c r="H39" s="151">
        <f>BUDGET!H39</f>
        <v>0</v>
      </c>
      <c r="I39" s="151">
        <f>BUDGET!I39</f>
        <v>0</v>
      </c>
      <c r="J39" s="435"/>
      <c r="K39" s="200">
        <f>'AMENDED BUDGET'!F38</f>
        <v>0</v>
      </c>
      <c r="L39" s="200">
        <f>'AMENDED BUDGET'!G38</f>
        <v>0</v>
      </c>
      <c r="M39" s="96">
        <f>SUM(N39:R39)</f>
        <v>0</v>
      </c>
      <c r="N39" s="157">
        <f>'AMENDED BUDGET'!I38</f>
        <v>0</v>
      </c>
      <c r="O39" s="157">
        <f>'AMENDED BUDGET'!J38</f>
        <v>0</v>
      </c>
      <c r="P39" s="157">
        <f>'AMENDED BUDGET'!K38</f>
        <v>0</v>
      </c>
      <c r="Q39" s="157">
        <f>'AMENDED BUDGET'!L38</f>
        <v>0</v>
      </c>
      <c r="R39" s="157">
        <f>'AMENDED BUDGET'!M38</f>
        <v>0</v>
      </c>
      <c r="S39" s="435"/>
      <c r="T39" s="306">
        <f t="shared" ref="T39:T40" si="30">IFERROR(K39/B39,"0"%)</f>
        <v>0</v>
      </c>
      <c r="U39" s="306">
        <f t="shared" si="28"/>
        <v>0</v>
      </c>
      <c r="V39" s="370">
        <f t="shared" si="28"/>
        <v>0</v>
      </c>
      <c r="W39" s="306">
        <f t="shared" si="28"/>
        <v>0</v>
      </c>
      <c r="X39" s="306">
        <f t="shared" si="28"/>
        <v>0</v>
      </c>
      <c r="Y39" s="306">
        <f t="shared" si="28"/>
        <v>0</v>
      </c>
      <c r="Z39" s="306">
        <f t="shared" si="28"/>
        <v>0</v>
      </c>
      <c r="AA39" s="305">
        <f t="shared" si="28"/>
        <v>0</v>
      </c>
      <c r="AB39" s="525">
        <f>IFERROR(K39-B39,"0")</f>
        <v>0</v>
      </c>
      <c r="AC39" s="525">
        <f t="shared" si="29"/>
        <v>0</v>
      </c>
      <c r="AD39" s="525">
        <f t="shared" si="29"/>
        <v>0</v>
      </c>
      <c r="AE39" s="525">
        <f t="shared" si="29"/>
        <v>0</v>
      </c>
      <c r="AF39" s="525">
        <f t="shared" si="29"/>
        <v>0</v>
      </c>
      <c r="AG39" s="525">
        <f t="shared" si="29"/>
        <v>0</v>
      </c>
      <c r="AH39" s="525">
        <f t="shared" si="29"/>
        <v>0</v>
      </c>
      <c r="AI39" s="525">
        <f t="shared" si="29"/>
        <v>0</v>
      </c>
    </row>
    <row r="40" spans="1:35" ht="15.75" x14ac:dyDescent="0.25">
      <c r="A40" s="27" t="s">
        <v>100</v>
      </c>
      <c r="B40" s="96">
        <f>C40+D40</f>
        <v>0</v>
      </c>
      <c r="C40" s="301">
        <f>BUDGET!C40</f>
        <v>0</v>
      </c>
      <c r="D40" s="81">
        <f>SUM(E40:I40)</f>
        <v>0</v>
      </c>
      <c r="E40" s="151">
        <f>BUDGET!E40</f>
        <v>0</v>
      </c>
      <c r="F40" s="151">
        <f>BUDGET!F40</f>
        <v>0</v>
      </c>
      <c r="G40" s="151">
        <f>BUDGET!G40</f>
        <v>0</v>
      </c>
      <c r="H40" s="151">
        <f>BUDGET!H40</f>
        <v>0</v>
      </c>
      <c r="I40" s="151">
        <f>BUDGET!I40</f>
        <v>0</v>
      </c>
      <c r="J40" s="435"/>
      <c r="K40" s="200">
        <f>'AMENDED BUDGET'!F39</f>
        <v>0</v>
      </c>
      <c r="L40" s="200">
        <f>'AMENDED BUDGET'!G39</f>
        <v>0</v>
      </c>
      <c r="M40" s="96">
        <f>SUM(N40:R40)</f>
        <v>0</v>
      </c>
      <c r="N40" s="157">
        <f>'AMENDED BUDGET'!I39</f>
        <v>0</v>
      </c>
      <c r="O40" s="157">
        <f>'AMENDED BUDGET'!J39</f>
        <v>0</v>
      </c>
      <c r="P40" s="157">
        <f>'AMENDED BUDGET'!K39</f>
        <v>0</v>
      </c>
      <c r="Q40" s="157">
        <f>'AMENDED BUDGET'!L39</f>
        <v>0</v>
      </c>
      <c r="R40" s="157">
        <f>'AMENDED BUDGET'!M39</f>
        <v>0</v>
      </c>
      <c r="S40" s="435"/>
      <c r="T40" s="306">
        <f t="shared" si="30"/>
        <v>0</v>
      </c>
      <c r="U40" s="306">
        <f t="shared" si="28"/>
        <v>0</v>
      </c>
      <c r="V40" s="370">
        <f t="shared" si="28"/>
        <v>0</v>
      </c>
      <c r="W40" s="306">
        <f t="shared" si="28"/>
        <v>0</v>
      </c>
      <c r="X40" s="306">
        <f t="shared" si="28"/>
        <v>0</v>
      </c>
      <c r="Y40" s="306">
        <f t="shared" si="28"/>
        <v>0</v>
      </c>
      <c r="Z40" s="306">
        <f t="shared" si="28"/>
        <v>0</v>
      </c>
      <c r="AA40" s="305">
        <f t="shared" si="28"/>
        <v>0</v>
      </c>
      <c r="AB40" s="525">
        <f t="shared" ref="AB40:AB41" si="31">IFERROR(K40-B40,"0")</f>
        <v>0</v>
      </c>
      <c r="AC40" s="525">
        <f t="shared" si="29"/>
        <v>0</v>
      </c>
      <c r="AD40" s="525">
        <f t="shared" si="29"/>
        <v>0</v>
      </c>
      <c r="AE40" s="525">
        <f t="shared" si="29"/>
        <v>0</v>
      </c>
      <c r="AF40" s="525">
        <f t="shared" si="29"/>
        <v>0</v>
      </c>
      <c r="AG40" s="525">
        <f t="shared" si="29"/>
        <v>0</v>
      </c>
      <c r="AH40" s="525">
        <f t="shared" si="29"/>
        <v>0</v>
      </c>
      <c r="AI40" s="525">
        <f t="shared" si="29"/>
        <v>0</v>
      </c>
    </row>
    <row r="41" spans="1:35" ht="16.5" thickBot="1" x14ac:dyDescent="0.3">
      <c r="A41" s="11" t="s">
        <v>32</v>
      </c>
      <c r="B41" s="100">
        <f t="shared" ref="B41:I41" si="32">SUM(B38:B40)</f>
        <v>0</v>
      </c>
      <c r="C41" s="291">
        <f t="shared" si="32"/>
        <v>0</v>
      </c>
      <c r="D41" s="84">
        <f t="shared" si="32"/>
        <v>0</v>
      </c>
      <c r="E41" s="291">
        <f t="shared" si="32"/>
        <v>0</v>
      </c>
      <c r="F41" s="292">
        <f t="shared" si="32"/>
        <v>0</v>
      </c>
      <c r="G41" s="292">
        <f t="shared" si="32"/>
        <v>0</v>
      </c>
      <c r="H41" s="87">
        <f>SUM(H38:H40)</f>
        <v>0</v>
      </c>
      <c r="I41" s="84">
        <f t="shared" si="32"/>
        <v>0</v>
      </c>
      <c r="J41" s="435"/>
      <c r="K41" s="202">
        <f t="shared" ref="K41" si="33">SUM(K38:K40)</f>
        <v>0</v>
      </c>
      <c r="L41" s="292">
        <f>SUM(L38:L40)</f>
        <v>0</v>
      </c>
      <c r="M41" s="98">
        <f t="shared" ref="M41" si="34">SUM(M38:M40)</f>
        <v>0</v>
      </c>
      <c r="N41" s="157">
        <f>'AMENDED BUDGET'!I40</f>
        <v>0</v>
      </c>
      <c r="O41" s="157">
        <f>'AMENDED BUDGET'!J40</f>
        <v>0</v>
      </c>
      <c r="P41" s="157">
        <f>'AMENDED BUDGET'!K40</f>
        <v>0</v>
      </c>
      <c r="Q41" s="157">
        <f>'AMENDED BUDGET'!L40</f>
        <v>0</v>
      </c>
      <c r="R41" s="157">
        <f>'AMENDED BUDGET'!M40</f>
        <v>0</v>
      </c>
      <c r="S41" s="435"/>
      <c r="T41" s="323">
        <f>IFERROR(K41/B41,"0"%)</f>
        <v>0</v>
      </c>
      <c r="U41" s="323">
        <f t="shared" si="28"/>
        <v>0</v>
      </c>
      <c r="V41" s="377">
        <f t="shared" si="28"/>
        <v>0</v>
      </c>
      <c r="W41" s="323">
        <f t="shared" si="28"/>
        <v>0</v>
      </c>
      <c r="X41" s="323">
        <f t="shared" si="28"/>
        <v>0</v>
      </c>
      <c r="Y41" s="323">
        <f t="shared" si="28"/>
        <v>0</v>
      </c>
      <c r="Z41" s="324">
        <f t="shared" si="28"/>
        <v>0</v>
      </c>
      <c r="AA41" s="515">
        <f t="shared" si="28"/>
        <v>0</v>
      </c>
      <c r="AB41" s="534">
        <f t="shared" si="31"/>
        <v>0</v>
      </c>
      <c r="AC41" s="534">
        <f t="shared" si="29"/>
        <v>0</v>
      </c>
      <c r="AD41" s="534">
        <f t="shared" si="29"/>
        <v>0</v>
      </c>
      <c r="AE41" s="534">
        <f t="shared" si="29"/>
        <v>0</v>
      </c>
      <c r="AF41" s="534">
        <f t="shared" si="29"/>
        <v>0</v>
      </c>
      <c r="AG41" s="534">
        <f t="shared" si="29"/>
        <v>0</v>
      </c>
      <c r="AH41" s="534">
        <f t="shared" si="29"/>
        <v>0</v>
      </c>
      <c r="AI41" s="534">
        <f t="shared" si="29"/>
        <v>0</v>
      </c>
    </row>
    <row r="42" spans="1:35" ht="16.5" thickBot="1" x14ac:dyDescent="0.3">
      <c r="A42" s="34" t="s">
        <v>37</v>
      </c>
      <c r="B42" s="103">
        <f>C42+D42</f>
        <v>0</v>
      </c>
      <c r="C42" s="294">
        <f>BUDGET!C42</f>
        <v>0</v>
      </c>
      <c r="D42" s="77">
        <f>SUM(E42:I42)</f>
        <v>0</v>
      </c>
      <c r="E42" s="291">
        <f>BUDGET!E42</f>
        <v>0</v>
      </c>
      <c r="F42" s="293">
        <f>BUDGET!F42</f>
        <v>0</v>
      </c>
      <c r="G42" s="293">
        <f>BUDGET!G42</f>
        <v>0</v>
      </c>
      <c r="H42" s="439"/>
      <c r="I42" s="103">
        <f>BUDGET!I42</f>
        <v>0</v>
      </c>
      <c r="J42" s="435">
        <v>2500</v>
      </c>
      <c r="K42" s="203">
        <f>'AMENDED BUDGET'!F41</f>
        <v>0</v>
      </c>
      <c r="L42" s="203">
        <f>'AMENDED BUDGET'!G41</f>
        <v>0</v>
      </c>
      <c r="M42" s="103">
        <f>SUM(N42:R42)</f>
        <v>0</v>
      </c>
      <c r="N42" s="294">
        <f>'AMENDED BUDGET'!I41</f>
        <v>0</v>
      </c>
      <c r="O42" s="294">
        <f>'AMENDED BUDGET'!J41</f>
        <v>0</v>
      </c>
      <c r="P42" s="294">
        <f>'AMENDED BUDGET'!K41</f>
        <v>0</v>
      </c>
      <c r="Q42" s="443"/>
      <c r="R42" s="98">
        <f>'AMENDED BUDGET'!M41</f>
        <v>0</v>
      </c>
      <c r="S42" s="435">
        <v>2500</v>
      </c>
      <c r="T42" s="323">
        <f>IFERROR(K42/B42,"0"%)</f>
        <v>0</v>
      </c>
      <c r="U42" s="323">
        <f t="shared" si="28"/>
        <v>0</v>
      </c>
      <c r="V42" s="377">
        <f t="shared" si="28"/>
        <v>0</v>
      </c>
      <c r="W42" s="323">
        <f t="shared" si="28"/>
        <v>0</v>
      </c>
      <c r="X42" s="323">
        <f t="shared" si="28"/>
        <v>0</v>
      </c>
      <c r="Y42" s="323">
        <f t="shared" si="28"/>
        <v>0</v>
      </c>
      <c r="Z42" s="470"/>
      <c r="AA42" s="516">
        <f t="shared" si="28"/>
        <v>0</v>
      </c>
      <c r="AB42" s="544">
        <f>IFERROR(K42-B42,"0")</f>
        <v>0</v>
      </c>
      <c r="AC42" s="544">
        <f t="shared" si="29"/>
        <v>0</v>
      </c>
      <c r="AD42" s="544">
        <f t="shared" si="29"/>
        <v>0</v>
      </c>
      <c r="AE42" s="544">
        <f t="shared" si="29"/>
        <v>0</v>
      </c>
      <c r="AF42" s="544">
        <f t="shared" si="29"/>
        <v>0</v>
      </c>
      <c r="AG42" s="544">
        <f t="shared" si="29"/>
        <v>0</v>
      </c>
      <c r="AH42" s="545"/>
      <c r="AI42" s="544">
        <f t="shared" ref="AI42" si="35">IFERROR(Z42/Q42,"0"%)</f>
        <v>0</v>
      </c>
    </row>
    <row r="43" spans="1:35" ht="16.5" thickBot="1" x14ac:dyDescent="0.3">
      <c r="A43" s="442" t="s">
        <v>207</v>
      </c>
      <c r="B43" s="457">
        <f>C43+D43</f>
        <v>0</v>
      </c>
      <c r="C43" s="294">
        <f>BUDGET!C43</f>
        <v>0</v>
      </c>
      <c r="D43" s="242">
        <f>SUM(E43:I43)</f>
        <v>0</v>
      </c>
      <c r="E43" s="291">
        <f>BUDGET!E43</f>
        <v>0</v>
      </c>
      <c r="F43" s="292">
        <f>BUDGET!F43</f>
        <v>0</v>
      </c>
      <c r="G43" s="292">
        <f>BUDGET!G43</f>
        <v>0</v>
      </c>
      <c r="H43" s="440"/>
      <c r="I43" s="441"/>
      <c r="J43" s="435">
        <v>2500</v>
      </c>
      <c r="K43" s="243">
        <f>'AMENDED BUDGET'!F42</f>
        <v>0</v>
      </c>
      <c r="L43" s="243">
        <f>'AMENDED BUDGET'!G42</f>
        <v>0</v>
      </c>
      <c r="M43" s="103">
        <f>SUM(N43:R43)</f>
        <v>0</v>
      </c>
      <c r="N43" s="294">
        <f>'AMENDED BUDGET'!I42</f>
        <v>0</v>
      </c>
      <c r="O43" s="294">
        <f>'AMENDED BUDGET'!J42</f>
        <v>0</v>
      </c>
      <c r="P43" s="294">
        <f>'AMENDED BUDGET'!K42</f>
        <v>0</v>
      </c>
      <c r="Q43" s="444"/>
      <c r="R43" s="441"/>
      <c r="S43" s="435">
        <v>2500</v>
      </c>
      <c r="T43" s="323">
        <f>IFERROR(K43/B43,"0"%)</f>
        <v>0</v>
      </c>
      <c r="U43" s="323">
        <f t="shared" si="28"/>
        <v>0</v>
      </c>
      <c r="V43" s="377">
        <f t="shared" si="28"/>
        <v>0</v>
      </c>
      <c r="W43" s="323">
        <f t="shared" si="28"/>
        <v>0</v>
      </c>
      <c r="X43" s="323">
        <f t="shared" si="28"/>
        <v>0</v>
      </c>
      <c r="Y43" s="323">
        <f t="shared" si="28"/>
        <v>0</v>
      </c>
      <c r="Z43" s="470"/>
      <c r="AA43" s="517"/>
      <c r="AB43" s="541">
        <f>IFERROR(K43-B43,"0")</f>
        <v>0</v>
      </c>
      <c r="AC43" s="541">
        <f t="shared" si="29"/>
        <v>0</v>
      </c>
      <c r="AD43" s="541">
        <f t="shared" si="29"/>
        <v>0</v>
      </c>
      <c r="AE43" s="541">
        <f t="shared" si="29"/>
        <v>0</v>
      </c>
      <c r="AF43" s="541">
        <f t="shared" si="29"/>
        <v>0</v>
      </c>
      <c r="AG43" s="541">
        <f t="shared" si="29"/>
        <v>0</v>
      </c>
      <c r="AH43" s="542"/>
      <c r="AI43" s="543"/>
    </row>
    <row r="44" spans="1:35" ht="16.5" thickBot="1" x14ac:dyDescent="0.3">
      <c r="A44" s="11" t="s">
        <v>38</v>
      </c>
      <c r="B44" s="441">
        <f t="shared" ref="B44:I44" si="36">SUM(B17+B20+B21+B30+B36+B41+B42+B43)</f>
        <v>0</v>
      </c>
      <c r="C44" s="444">
        <f t="shared" si="36"/>
        <v>0</v>
      </c>
      <c r="D44" s="441">
        <f t="shared" si="36"/>
        <v>0</v>
      </c>
      <c r="E44" s="444">
        <f t="shared" si="36"/>
        <v>0</v>
      </c>
      <c r="F44" s="472">
        <f t="shared" si="36"/>
        <v>0</v>
      </c>
      <c r="G44" s="472">
        <f t="shared" si="36"/>
        <v>0</v>
      </c>
      <c r="H44" s="472">
        <f t="shared" si="36"/>
        <v>0</v>
      </c>
      <c r="I44" s="441">
        <f t="shared" si="36"/>
        <v>0</v>
      </c>
      <c r="J44" s="436"/>
      <c r="K44" s="436">
        <f t="shared" ref="K44:R44" si="37">SUM(K17+K20+K21+K30+K36+K41+K42+K43)</f>
        <v>0</v>
      </c>
      <c r="L44" s="472">
        <f t="shared" si="37"/>
        <v>0</v>
      </c>
      <c r="M44" s="441">
        <f t="shared" si="37"/>
        <v>0</v>
      </c>
      <c r="N44" s="472">
        <f t="shared" si="37"/>
        <v>0</v>
      </c>
      <c r="O44" s="472">
        <f t="shared" si="37"/>
        <v>0</v>
      </c>
      <c r="P44" s="472">
        <f t="shared" si="37"/>
        <v>0</v>
      </c>
      <c r="Q44" s="472">
        <f t="shared" si="37"/>
        <v>0</v>
      </c>
      <c r="R44" s="441">
        <f t="shared" si="37"/>
        <v>0</v>
      </c>
      <c r="S44" s="436"/>
      <c r="T44" s="470">
        <f>IFERROR(K44/B44,"0"%)</f>
        <v>0</v>
      </c>
      <c r="U44" s="470">
        <f t="shared" si="28"/>
        <v>0</v>
      </c>
      <c r="V44" s="471">
        <f t="shared" si="28"/>
        <v>0</v>
      </c>
      <c r="W44" s="470">
        <f t="shared" si="28"/>
        <v>0</v>
      </c>
      <c r="X44" s="470">
        <f t="shared" si="28"/>
        <v>0</v>
      </c>
      <c r="Y44" s="470">
        <f t="shared" si="28"/>
        <v>0</v>
      </c>
      <c r="Z44" s="470">
        <f t="shared" si="28"/>
        <v>0</v>
      </c>
      <c r="AA44" s="518">
        <f t="shared" si="28"/>
        <v>0</v>
      </c>
      <c r="AB44" s="542">
        <f>IFERROR(K44-B44,"0")</f>
        <v>0</v>
      </c>
      <c r="AC44" s="542">
        <f t="shared" si="29"/>
        <v>0</v>
      </c>
      <c r="AD44" s="542">
        <f t="shared" si="29"/>
        <v>0</v>
      </c>
      <c r="AE44" s="542">
        <f t="shared" si="29"/>
        <v>0</v>
      </c>
      <c r="AF44" s="542">
        <f t="shared" si="29"/>
        <v>0</v>
      </c>
      <c r="AG44" s="542">
        <f t="shared" si="29"/>
        <v>0</v>
      </c>
      <c r="AH44" s="542">
        <f t="shared" ref="AH44:AI44" si="38">IFERROR(Q44-H44,"0")</f>
        <v>0</v>
      </c>
      <c r="AI44" s="542">
        <f t="shared" si="38"/>
        <v>0</v>
      </c>
    </row>
    <row r="46" spans="1:35" ht="20.25" x14ac:dyDescent="0.3">
      <c r="A46" s="368"/>
    </row>
    <row r="47" spans="1:35" ht="20.25" x14ac:dyDescent="0.3">
      <c r="A47" s="368"/>
    </row>
    <row r="49" spans="1:1" x14ac:dyDescent="0.2">
      <c r="A49" s="6"/>
    </row>
    <row r="51" spans="1:1" x14ac:dyDescent="0.2">
      <c r="A51" s="6"/>
    </row>
    <row r="52" spans="1:1" x14ac:dyDescent="0.2">
      <c r="A52" s="6"/>
    </row>
  </sheetData>
  <sheetProtection password="DA86" sheet="1" objects="1" scenarios="1" selectLockedCells="1"/>
  <mergeCells count="26">
    <mergeCell ref="AG13:AG14"/>
    <mergeCell ref="A3:AI3"/>
    <mergeCell ref="AE5:AJ5"/>
    <mergeCell ref="AE8:AI8"/>
    <mergeCell ref="AC8:AD8"/>
    <mergeCell ref="C12:D12"/>
    <mergeCell ref="E12:I12"/>
    <mergeCell ref="K12:R12"/>
    <mergeCell ref="T12:AA12"/>
    <mergeCell ref="G13:G14"/>
    <mergeCell ref="P13:P14"/>
    <mergeCell ref="Y13:Y14"/>
    <mergeCell ref="AB11:AI11"/>
    <mergeCell ref="AB12:AI12"/>
    <mergeCell ref="B8:E8"/>
    <mergeCell ref="K8:Q8"/>
    <mergeCell ref="R8:W8"/>
    <mergeCell ref="B9:E9"/>
    <mergeCell ref="K9:R9"/>
    <mergeCell ref="K11:R11"/>
    <mergeCell ref="T11:AA11"/>
    <mergeCell ref="B4:C4"/>
    <mergeCell ref="B5:E5"/>
    <mergeCell ref="R5:W5"/>
    <mergeCell ref="B6:E6"/>
    <mergeCell ref="B7:E7"/>
  </mergeCells>
  <pageMargins left="0.75" right="0.75" top="1" bottom="1" header="0.5" footer="0.5"/>
  <pageSetup scale="29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FFFF99"/>
    <pageSetUpPr fitToPage="1"/>
  </sheetPr>
  <dimension ref="A1:R49"/>
  <sheetViews>
    <sheetView defaultGridColor="0" colorId="22" zoomScaleNormal="100" workbookViewId="0">
      <selection activeCell="K13" sqref="K13"/>
    </sheetView>
  </sheetViews>
  <sheetFormatPr defaultColWidth="10.5546875" defaultRowHeight="15" x14ac:dyDescent="0.2"/>
  <cols>
    <col min="1" max="1" width="10.5546875" customWidth="1"/>
    <col min="2" max="2" width="16.6640625" customWidth="1"/>
    <col min="3" max="3" width="10.5546875" customWidth="1"/>
    <col min="4" max="4" width="14.6640625" customWidth="1"/>
    <col min="5" max="5" width="13.5546875" customWidth="1"/>
    <col min="6" max="6" width="14.6640625" customWidth="1"/>
  </cols>
  <sheetData>
    <row r="1" spans="1:18" ht="15.95" customHeight="1" x14ac:dyDescent="0.25">
      <c r="A1" s="1571"/>
      <c r="B1" s="1571"/>
      <c r="C1" s="1571"/>
      <c r="D1" s="1571"/>
      <c r="E1" s="1571"/>
      <c r="F1" s="1571"/>
    </row>
    <row r="2" spans="1:18" s="12" customFormat="1" ht="20.100000000000001" customHeight="1" x14ac:dyDescent="0.25">
      <c r="E2" s="139" t="s">
        <v>377</v>
      </c>
      <c r="F2" s="709">
        <f>BUDGET!S1</f>
        <v>0</v>
      </c>
    </row>
    <row r="3" spans="1:18" s="12" customFormat="1" ht="19.149999999999999" customHeight="1" x14ac:dyDescent="0.2"/>
    <row r="4" spans="1:18" ht="20.25" x14ac:dyDescent="0.3">
      <c r="A4" s="1574" t="s">
        <v>310</v>
      </c>
      <c r="B4" s="1574"/>
      <c r="C4" s="1574"/>
      <c r="D4" s="1574"/>
      <c r="E4" s="1574"/>
      <c r="F4" s="157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</row>
    <row r="5" spans="1:18" ht="15.95" customHeight="1" x14ac:dyDescent="0.2">
      <c r="A5" s="1"/>
      <c r="B5" s="1"/>
      <c r="C5" s="1"/>
      <c r="D5" s="1"/>
      <c r="E5" s="1"/>
      <c r="F5" s="1"/>
    </row>
    <row r="6" spans="1:18" ht="15.95" customHeight="1" x14ac:dyDescent="0.2">
      <c r="A6" s="1"/>
      <c r="B6" s="1"/>
      <c r="C6" s="1"/>
      <c r="D6" s="1"/>
      <c r="E6" s="1"/>
      <c r="F6" s="1"/>
    </row>
    <row r="7" spans="1:18" ht="15.95" customHeight="1" x14ac:dyDescent="0.2">
      <c r="A7" s="1"/>
      <c r="B7" s="1"/>
      <c r="C7" s="1"/>
      <c r="D7" s="1"/>
      <c r="E7" s="1"/>
      <c r="F7" s="13"/>
    </row>
    <row r="8" spans="1:18" ht="15.95" customHeight="1" thickBot="1" x14ac:dyDescent="0.3">
      <c r="A8" s="70" t="s">
        <v>43</v>
      </c>
      <c r="B8" s="1"/>
      <c r="C8" s="1"/>
      <c r="D8" s="1"/>
      <c r="E8" s="14" t="s">
        <v>44</v>
      </c>
      <c r="F8" s="710">
        <f>+'AMENDED BUDGET'!D43</f>
        <v>0</v>
      </c>
    </row>
    <row r="9" spans="1:18" ht="15.95" customHeight="1" x14ac:dyDescent="0.2">
      <c r="A9" s="1"/>
      <c r="B9" s="1"/>
      <c r="C9" s="1"/>
      <c r="D9" s="1"/>
      <c r="E9" s="1"/>
      <c r="F9" s="13"/>
    </row>
    <row r="10" spans="1:18" ht="15.95" customHeight="1" thickBot="1" x14ac:dyDescent="0.3">
      <c r="A10" s="70" t="s">
        <v>45</v>
      </c>
      <c r="B10" s="1"/>
      <c r="C10" s="1"/>
      <c r="D10" s="1"/>
      <c r="E10" s="14" t="s">
        <v>44</v>
      </c>
      <c r="F10" s="710">
        <f>+'AMENDED BUDGET'!H43</f>
        <v>0</v>
      </c>
    </row>
    <row r="11" spans="1:18" ht="15.95" customHeight="1" x14ac:dyDescent="0.2">
      <c r="A11" s="1"/>
      <c r="B11" s="1"/>
      <c r="C11" s="1"/>
      <c r="D11" s="1"/>
      <c r="E11" s="1"/>
      <c r="F11" s="13"/>
    </row>
    <row r="12" spans="1:18" ht="15.95" customHeight="1" x14ac:dyDescent="0.2">
      <c r="A12" s="1"/>
      <c r="B12" s="1"/>
      <c r="C12" s="1"/>
      <c r="D12" s="1"/>
      <c r="E12" s="1"/>
      <c r="F12" s="1"/>
    </row>
    <row r="13" spans="1:18" ht="15.95" customHeight="1" x14ac:dyDescent="0.2">
      <c r="A13" s="1"/>
      <c r="B13" s="1"/>
      <c r="C13" s="1"/>
      <c r="D13" s="1"/>
      <c r="E13" s="1"/>
      <c r="F13" s="1"/>
    </row>
    <row r="14" spans="1:18" ht="15.95" customHeight="1" thickBot="1" x14ac:dyDescent="0.3">
      <c r="A14" s="70" t="s">
        <v>46</v>
      </c>
      <c r="B14" s="70"/>
      <c r="C14" s="1"/>
      <c r="D14" s="1"/>
      <c r="E14" s="1"/>
      <c r="F14" s="1"/>
    </row>
    <row r="15" spans="1:18" ht="15.95" customHeight="1" thickTop="1" x14ac:dyDescent="0.2">
      <c r="A15" s="15"/>
      <c r="B15" s="16"/>
      <c r="C15" s="16"/>
      <c r="D15" s="16"/>
      <c r="E15" s="16"/>
      <c r="F15" s="17"/>
    </row>
    <row r="16" spans="1:18" ht="15.95" customHeight="1" thickBot="1" x14ac:dyDescent="0.3">
      <c r="A16" s="140" t="s">
        <v>47</v>
      </c>
      <c r="B16" s="1"/>
      <c r="C16" s="1"/>
      <c r="D16" s="1572"/>
      <c r="E16" s="1572"/>
      <c r="F16" s="20"/>
    </row>
    <row r="17" spans="1:6" ht="15.95" customHeight="1" x14ac:dyDescent="0.2">
      <c r="A17" s="18"/>
      <c r="B17" s="1"/>
      <c r="C17" s="1"/>
      <c r="D17" s="1"/>
      <c r="E17" s="1"/>
      <c r="F17" s="20"/>
    </row>
    <row r="18" spans="1:6" ht="15.95" customHeight="1" x14ac:dyDescent="0.25">
      <c r="A18" s="140" t="s">
        <v>48</v>
      </c>
      <c r="B18" s="1"/>
      <c r="C18" s="1"/>
      <c r="D18" s="1"/>
      <c r="E18" s="1"/>
      <c r="F18" s="20"/>
    </row>
    <row r="19" spans="1:6" ht="15.95" customHeight="1" x14ac:dyDescent="0.2">
      <c r="A19" s="18"/>
      <c r="B19" s="1"/>
      <c r="C19" s="1"/>
      <c r="D19" s="1"/>
      <c r="E19" s="1"/>
      <c r="F19" s="20"/>
    </row>
    <row r="20" spans="1:6" ht="20.100000000000001" customHeight="1" x14ac:dyDescent="0.25">
      <c r="A20" s="141" t="s">
        <v>49</v>
      </c>
      <c r="B20" s="421"/>
      <c r="C20" s="142" t="s">
        <v>50</v>
      </c>
      <c r="D20" s="422"/>
      <c r="E20" s="142" t="s">
        <v>51</v>
      </c>
      <c r="F20" s="423"/>
    </row>
    <row r="21" spans="1:6" ht="20.100000000000001" customHeight="1" x14ac:dyDescent="0.25">
      <c r="A21" s="141" t="s">
        <v>52</v>
      </c>
      <c r="B21" s="421"/>
      <c r="C21" s="142" t="s">
        <v>53</v>
      </c>
      <c r="D21" s="422"/>
      <c r="E21" s="142" t="s">
        <v>54</v>
      </c>
      <c r="F21" s="423"/>
    </row>
    <row r="22" spans="1:6" ht="20.100000000000001" customHeight="1" x14ac:dyDescent="0.25">
      <c r="A22" s="141" t="s">
        <v>55</v>
      </c>
      <c r="B22" s="421"/>
      <c r="C22" s="142" t="s">
        <v>56</v>
      </c>
      <c r="D22" s="422"/>
      <c r="E22" s="142" t="s">
        <v>57</v>
      </c>
      <c r="F22" s="423"/>
    </row>
    <row r="23" spans="1:6" ht="20.100000000000001" customHeight="1" x14ac:dyDescent="0.25">
      <c r="A23" s="141" t="s">
        <v>58</v>
      </c>
      <c r="B23" s="421"/>
      <c r="C23" s="142" t="s">
        <v>59</v>
      </c>
      <c r="D23" s="422"/>
      <c r="E23" s="142" t="s">
        <v>60</v>
      </c>
      <c r="F23" s="423"/>
    </row>
    <row r="24" spans="1:6" ht="15.95" customHeight="1" thickBot="1" x14ac:dyDescent="0.25">
      <c r="A24" s="21"/>
      <c r="B24" s="22"/>
      <c r="C24" s="22"/>
      <c r="D24" s="22"/>
      <c r="E24" s="22"/>
      <c r="F24" s="420">
        <f>SUM(B20:B23)+SUM(D20:D23)+SUM(F20:F23)</f>
        <v>0</v>
      </c>
    </row>
    <row r="25" spans="1:6" ht="15.95" customHeight="1" thickTop="1" x14ac:dyDescent="0.2">
      <c r="A25" s="1"/>
      <c r="B25" s="1"/>
      <c r="C25" s="1"/>
      <c r="D25" s="1"/>
      <c r="E25" s="1"/>
      <c r="F25" s="1"/>
    </row>
    <row r="26" spans="1:6" ht="15.95" customHeight="1" x14ac:dyDescent="0.2">
      <c r="A26" s="1"/>
      <c r="B26" s="1"/>
      <c r="C26" s="1"/>
      <c r="D26" s="1"/>
      <c r="E26" s="1"/>
      <c r="F26" s="1"/>
    </row>
    <row r="27" spans="1:6" ht="15.95" customHeight="1" x14ac:dyDescent="0.25">
      <c r="A27" s="145" t="s">
        <v>328</v>
      </c>
      <c r="B27" s="111"/>
      <c r="C27" s="111"/>
      <c r="D27" s="111"/>
      <c r="E27" s="111"/>
      <c r="F27" s="111"/>
    </row>
    <row r="28" spans="1:6" ht="15.95" customHeight="1" x14ac:dyDescent="0.2">
      <c r="A28" s="1"/>
      <c r="B28" s="1"/>
      <c r="C28" s="1"/>
      <c r="D28" s="1"/>
      <c r="E28" s="1"/>
      <c r="F28" s="1"/>
    </row>
    <row r="29" spans="1:6" ht="15.95" customHeight="1" x14ac:dyDescent="0.2">
      <c r="A29" s="1"/>
      <c r="B29" s="1"/>
      <c r="C29" s="1"/>
      <c r="D29" s="1"/>
      <c r="E29" s="1"/>
      <c r="F29" s="1"/>
    </row>
    <row r="30" spans="1:6" ht="15.95" customHeight="1" x14ac:dyDescent="0.2">
      <c r="A30" s="1"/>
      <c r="B30" s="1"/>
      <c r="C30" s="1"/>
      <c r="D30" s="1"/>
      <c r="E30" s="1"/>
      <c r="F30" s="1"/>
    </row>
    <row r="31" spans="1:6" ht="15.95" customHeight="1" x14ac:dyDescent="0.2">
      <c r="A31" s="1"/>
      <c r="B31" s="1"/>
      <c r="C31" s="1"/>
      <c r="D31" s="1"/>
      <c r="E31" s="1"/>
      <c r="F31" s="1"/>
    </row>
    <row r="32" spans="1:6" ht="15.95" customHeight="1" thickBot="1" x14ac:dyDescent="0.25">
      <c r="A32" s="19"/>
      <c r="B32" s="19"/>
      <c r="C32" s="1"/>
      <c r="D32" s="1"/>
      <c r="E32" s="19"/>
      <c r="F32" s="19"/>
    </row>
    <row r="33" spans="1:6" ht="15.95" customHeight="1" x14ac:dyDescent="0.25">
      <c r="A33" s="70" t="s">
        <v>101</v>
      </c>
      <c r="B33" s="1"/>
      <c r="C33" s="1"/>
      <c r="D33" s="1"/>
      <c r="E33" s="70" t="s">
        <v>61</v>
      </c>
      <c r="F33" s="1"/>
    </row>
    <row r="34" spans="1:6" ht="15.95" customHeight="1" x14ac:dyDescent="0.2">
      <c r="A34" s="1"/>
      <c r="B34" s="1"/>
      <c r="C34" s="1"/>
      <c r="D34" s="1"/>
      <c r="E34" s="1"/>
      <c r="F34" s="1"/>
    </row>
    <row r="35" spans="1:6" ht="15.95" customHeight="1" x14ac:dyDescent="0.2">
      <c r="A35" s="1"/>
      <c r="B35" s="1"/>
      <c r="C35" s="1"/>
      <c r="D35" s="1"/>
      <c r="E35" s="1"/>
      <c r="F35" s="1"/>
    </row>
    <row r="36" spans="1:6" ht="15.95" customHeight="1" thickBot="1" x14ac:dyDescent="0.25">
      <c r="A36" s="1573"/>
      <c r="B36" s="1573"/>
      <c r="C36" s="1"/>
      <c r="D36" s="1"/>
      <c r="E36" s="19"/>
      <c r="F36" s="19"/>
    </row>
    <row r="37" spans="1:6" ht="15.95" customHeight="1" x14ac:dyDescent="0.25">
      <c r="A37" s="70" t="s">
        <v>62</v>
      </c>
      <c r="B37" s="1"/>
      <c r="C37" s="1"/>
      <c r="D37" s="1"/>
      <c r="E37" s="70" t="s">
        <v>62</v>
      </c>
      <c r="F37" s="1"/>
    </row>
    <row r="38" spans="1:6" ht="15.95" customHeight="1" x14ac:dyDescent="0.25">
      <c r="A38" s="1"/>
      <c r="B38" s="1"/>
      <c r="C38" s="1"/>
      <c r="D38" s="1"/>
      <c r="E38" s="70"/>
      <c r="F38" s="1"/>
    </row>
    <row r="39" spans="1:6" ht="15.95" customHeight="1" x14ac:dyDescent="0.2">
      <c r="A39" s="3"/>
      <c r="B39" s="3"/>
      <c r="C39" s="3"/>
      <c r="D39" s="3"/>
      <c r="E39" s="3"/>
      <c r="F39" s="3"/>
    </row>
    <row r="40" spans="1:6" ht="15.95" customHeight="1" x14ac:dyDescent="0.2">
      <c r="A40" s="1"/>
      <c r="B40" s="1"/>
      <c r="C40" s="1"/>
      <c r="D40" s="1"/>
      <c r="E40" s="1"/>
      <c r="F40" s="1"/>
    </row>
    <row r="41" spans="1:6" ht="15.95" customHeight="1" x14ac:dyDescent="0.25">
      <c r="A41" s="23"/>
      <c r="B41" s="1"/>
      <c r="C41" s="1"/>
      <c r="D41" s="1"/>
      <c r="E41" s="1"/>
      <c r="F41" s="1"/>
    </row>
    <row r="42" spans="1:6" ht="15.95" customHeight="1" x14ac:dyDescent="0.2">
      <c r="A42" s="1"/>
      <c r="B42" s="1"/>
      <c r="C42" s="1"/>
      <c r="D42" s="1"/>
      <c r="E42" s="1"/>
      <c r="F42" s="1"/>
    </row>
    <row r="43" spans="1:6" ht="15.95" customHeight="1" x14ac:dyDescent="0.2">
      <c r="A43" s="1"/>
      <c r="B43" s="1"/>
      <c r="C43" s="1"/>
      <c r="D43" s="1"/>
      <c r="E43" s="1"/>
      <c r="F43" s="1"/>
    </row>
    <row r="44" spans="1:6" ht="15.95" customHeight="1" x14ac:dyDescent="0.2">
      <c r="A44" s="1"/>
      <c r="B44" s="1"/>
      <c r="C44" s="1"/>
      <c r="D44" s="1"/>
      <c r="E44" s="1"/>
      <c r="F44" s="1"/>
    </row>
    <row r="45" spans="1:6" ht="15.95" customHeight="1" x14ac:dyDescent="0.2">
      <c r="A45" s="1"/>
      <c r="B45" s="1"/>
      <c r="C45" s="1"/>
      <c r="D45" s="1"/>
      <c r="E45" s="1"/>
      <c r="F45" s="1"/>
    </row>
    <row r="46" spans="1:6" ht="15.95" customHeight="1" x14ac:dyDescent="0.2">
      <c r="A46" s="1"/>
      <c r="B46" s="1"/>
      <c r="C46" s="1"/>
      <c r="D46" s="1"/>
      <c r="E46" s="1"/>
      <c r="F46" s="1"/>
    </row>
    <row r="47" spans="1:6" ht="15.95" customHeight="1" x14ac:dyDescent="0.2">
      <c r="A47" s="1"/>
      <c r="B47" s="1"/>
      <c r="C47" s="1"/>
      <c r="D47" s="1"/>
      <c r="E47" s="1"/>
      <c r="F47" s="1"/>
    </row>
    <row r="48" spans="1:6" ht="15.95" customHeight="1" x14ac:dyDescent="0.2">
      <c r="A48" s="1"/>
      <c r="B48" s="1"/>
      <c r="C48" s="1"/>
      <c r="D48" s="1"/>
      <c r="E48" s="1"/>
      <c r="F48" s="1"/>
    </row>
    <row r="49" spans="1:6" ht="15.95" customHeight="1" x14ac:dyDescent="0.2">
      <c r="A49" s="1"/>
      <c r="B49" s="1"/>
      <c r="C49" s="1"/>
      <c r="D49" s="1"/>
      <c r="E49" s="1"/>
      <c r="F49" s="1"/>
    </row>
  </sheetData>
  <sheetProtection algorithmName="SHA-512" hashValue="zbwalz011DscNRgx0WA0IDbS0IqueXyAsL4kJ73QJQn7K8qerFyOheDk4fdhws2XLSe+m7AjLlEx8AuU88goSw==" saltValue="iTrbS05Cn1zjTvHlqllEjg==" spinCount="100000" sheet="1" objects="1" scenarios="1" selectLockedCells="1"/>
  <mergeCells count="4">
    <mergeCell ref="A1:F1"/>
    <mergeCell ref="D16:E16"/>
    <mergeCell ref="A36:B36"/>
    <mergeCell ref="A4:F4"/>
  </mergeCells>
  <phoneticPr fontId="0" type="noConversion"/>
  <printOptions horizontalCentered="1"/>
  <pageMargins left="0.5" right="0.25" top="0.5" bottom="0.5" header="0.5" footer="0.5"/>
  <pageSetup scale="81" orientation="portrait" horizontalDpi="4294967292" verticalDpi="300" r:id="rId1"/>
  <headerFooter alignWithMargins="0">
    <oddFooter xml:space="preserve">&amp;CPage 6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5" x14ac:dyDescent="0.2"/>
  <cols>
    <col min="1" max="1" width="12.88671875" customWidth="1"/>
  </cols>
  <sheetData>
    <row r="1" spans="1:1" ht="15.75" x14ac:dyDescent="0.25">
      <c r="A1" s="43" t="s">
        <v>204</v>
      </c>
    </row>
    <row r="2" spans="1:1" ht="15.75" x14ac:dyDescent="0.25">
      <c r="A2" s="43" t="s">
        <v>201</v>
      </c>
    </row>
    <row r="3" spans="1:1" ht="15.75" x14ac:dyDescent="0.25">
      <c r="A3" s="43" t="s">
        <v>202</v>
      </c>
    </row>
    <row r="4" spans="1:1" ht="15.75" x14ac:dyDescent="0.25">
      <c r="A4" s="43" t="s">
        <v>203</v>
      </c>
    </row>
  </sheetData>
  <sheetProtection selectLockedCells="1" selectUn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9"/>
  <sheetViews>
    <sheetView workbookViewId="0">
      <selection activeCell="A4" sqref="A4:O9"/>
    </sheetView>
  </sheetViews>
  <sheetFormatPr defaultRowHeight="15" x14ac:dyDescent="0.2"/>
  <sheetData>
    <row r="4" spans="1:1" ht="20.25" x14ac:dyDescent="0.3">
      <c r="A4" s="368" t="s">
        <v>289</v>
      </c>
    </row>
    <row r="6" spans="1:1" ht="15.75" x14ac:dyDescent="0.25">
      <c r="A6" s="6" t="s">
        <v>296</v>
      </c>
    </row>
    <row r="8" spans="1:1" ht="15.75" x14ac:dyDescent="0.25">
      <c r="A8" s="6" t="s">
        <v>290</v>
      </c>
    </row>
    <row r="9" spans="1:1" ht="15.75" x14ac:dyDescent="0.25">
      <c r="A9" s="6" t="s">
        <v>291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0.79998168889431442"/>
  </sheetPr>
  <dimension ref="B1:O254"/>
  <sheetViews>
    <sheetView tabSelected="1" zoomScale="75" zoomScaleNormal="75" workbookViewId="0">
      <selection activeCell="L151" sqref="L151"/>
    </sheetView>
  </sheetViews>
  <sheetFormatPr defaultRowHeight="15" x14ac:dyDescent="0.2"/>
  <cols>
    <col min="1" max="1" width="0.21875" style="107" customWidth="1"/>
    <col min="2" max="2" width="37.21875" style="107" customWidth="1"/>
    <col min="3" max="3" width="9.5546875" style="107" customWidth="1"/>
    <col min="4" max="4" width="10.77734375" style="107" customWidth="1"/>
    <col min="5" max="5" width="10.5546875" style="107" customWidth="1"/>
    <col min="6" max="6" width="19.5546875" style="107" customWidth="1"/>
    <col min="7" max="7" width="10.77734375" style="107" customWidth="1"/>
    <col min="8" max="8" width="10.109375" style="107" customWidth="1"/>
    <col min="9" max="9" width="9.6640625" style="107" customWidth="1"/>
    <col min="10" max="10" width="10.77734375" style="107" customWidth="1"/>
    <col min="11" max="16384" width="8.88671875" style="107"/>
  </cols>
  <sheetData>
    <row r="1" spans="2:15" ht="23.25" x14ac:dyDescent="0.35">
      <c r="B1" s="1236" t="s">
        <v>376</v>
      </c>
      <c r="C1" s="1236"/>
      <c r="D1" s="1236"/>
      <c r="E1" s="1236"/>
      <c r="F1" s="1236"/>
      <c r="G1" s="1236"/>
      <c r="H1" s="1236"/>
      <c r="I1" s="1236"/>
      <c r="J1" s="1236"/>
      <c r="K1" s="1236"/>
      <c r="L1" s="1236"/>
      <c r="M1" s="1236"/>
    </row>
    <row r="2" spans="2:15" ht="15.75" x14ac:dyDescent="0.25">
      <c r="B2" s="1237" t="s">
        <v>390</v>
      </c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</row>
    <row r="3" spans="2:15" ht="15.75" thickBot="1" x14ac:dyDescent="0.25">
      <c r="B3" s="1238"/>
      <c r="C3" s="1238"/>
      <c r="D3" s="1238"/>
      <c r="E3" s="1238"/>
      <c r="F3" s="1238"/>
      <c r="G3" s="1238"/>
      <c r="H3" s="1238"/>
      <c r="I3" s="1238"/>
      <c r="J3" s="1238"/>
      <c r="K3" s="1238"/>
      <c r="L3" s="1238"/>
      <c r="M3" s="1238"/>
    </row>
    <row r="4" spans="2:15" ht="16.5" thickBot="1" x14ac:dyDescent="0.3">
      <c r="B4" s="1246" t="s">
        <v>2</v>
      </c>
      <c r="C4" s="1247"/>
      <c r="D4" s="1239">
        <f>BUDGET!B5</f>
        <v>0</v>
      </c>
      <c r="E4" s="1240"/>
      <c r="F4" s="1240"/>
      <c r="G4" s="1240"/>
      <c r="H4" s="1240"/>
      <c r="I4" s="1240"/>
      <c r="J4" s="1240"/>
      <c r="K4" s="1240"/>
      <c r="L4" s="1240"/>
      <c r="M4" s="1241"/>
    </row>
    <row r="5" spans="2:15" ht="16.5" thickBot="1" x14ac:dyDescent="0.3">
      <c r="B5" s="1248" t="s">
        <v>377</v>
      </c>
      <c r="C5" s="1249"/>
      <c r="D5" s="1242">
        <f>BUDGET!S1</f>
        <v>0</v>
      </c>
      <c r="E5" s="1243"/>
      <c r="F5" s="1243"/>
      <c r="G5" s="1243"/>
      <c r="H5" s="1243"/>
      <c r="I5" s="1243"/>
      <c r="J5" s="1243"/>
      <c r="K5" s="1243"/>
      <c r="L5" s="1243"/>
      <c r="M5" s="1244"/>
    </row>
    <row r="6" spans="2:15" x14ac:dyDescent="0.2">
      <c r="B6" s="1238"/>
      <c r="C6" s="1238"/>
      <c r="D6" s="1238"/>
      <c r="E6" s="1238"/>
      <c r="F6" s="1238"/>
      <c r="G6" s="1238"/>
      <c r="H6" s="1238"/>
      <c r="I6" s="1238"/>
      <c r="J6" s="1238"/>
      <c r="K6" s="1238"/>
      <c r="L6" s="1238"/>
      <c r="M6" s="1238"/>
    </row>
    <row r="7" spans="2:15" ht="32.1" customHeight="1" thickBot="1" x14ac:dyDescent="0.4">
      <c r="B7" s="1209"/>
      <c r="C7" s="1209"/>
      <c r="D7" s="1209"/>
      <c r="E7" s="1209"/>
      <c r="F7" s="1209"/>
      <c r="G7" s="1209"/>
      <c r="H7" s="1209"/>
      <c r="I7" s="1209"/>
      <c r="J7" s="1209"/>
      <c r="K7" s="1209"/>
      <c r="L7" s="1209"/>
      <c r="M7" s="1209"/>
    </row>
    <row r="8" spans="2:15" ht="37.5" customHeight="1" thickBot="1" x14ac:dyDescent="0.25">
      <c r="B8" s="1250" t="s">
        <v>185</v>
      </c>
      <c r="C8" s="1251"/>
      <c r="D8" s="1257"/>
      <c r="E8" s="1258"/>
      <c r="F8" s="1258"/>
      <c r="G8" s="1258"/>
      <c r="H8" s="1258"/>
      <c r="I8" s="1258"/>
      <c r="J8" s="1258"/>
      <c r="K8" s="1258"/>
      <c r="L8" s="1258"/>
      <c r="M8" s="1259"/>
    </row>
    <row r="9" spans="2:15" ht="32.1" customHeight="1" thickBot="1" x14ac:dyDescent="0.4">
      <c r="B9" s="1260"/>
      <c r="C9" s="1260"/>
      <c r="D9" s="1260"/>
      <c r="E9" s="1260"/>
      <c r="F9" s="1260"/>
      <c r="G9" s="1260"/>
      <c r="H9" s="1260"/>
      <c r="I9" s="1260"/>
      <c r="J9" s="1260"/>
      <c r="K9" s="1260"/>
      <c r="L9" s="1260"/>
      <c r="M9" s="1260"/>
    </row>
    <row r="10" spans="2:15" ht="16.5" thickBot="1" x14ac:dyDescent="0.3">
      <c r="B10" s="715" t="s">
        <v>186</v>
      </c>
      <c r="C10" s="716"/>
      <c r="D10" s="716"/>
      <c r="E10" s="716"/>
      <c r="F10" s="1245" t="s">
        <v>253</v>
      </c>
      <c r="G10" s="1245"/>
      <c r="H10" s="1245"/>
      <c r="I10" s="1231">
        <f>BUDGET!D17</f>
        <v>0</v>
      </c>
      <c r="J10" s="1231"/>
      <c r="K10" s="721"/>
      <c r="L10" s="716"/>
      <c r="M10" s="722"/>
      <c r="O10" s="417"/>
    </row>
    <row r="11" spans="2:15" ht="16.5" thickBot="1" x14ac:dyDescent="0.3">
      <c r="B11" s="717"/>
      <c r="C11" s="718"/>
      <c r="D11" s="718"/>
      <c r="E11" s="718"/>
      <c r="F11" s="1271" t="s">
        <v>251</v>
      </c>
      <c r="G11" s="1271"/>
      <c r="H11" s="1271"/>
      <c r="I11" s="1231">
        <f>BUDGET!C17</f>
        <v>0</v>
      </c>
      <c r="J11" s="1231"/>
      <c r="K11" s="723"/>
      <c r="L11" s="718"/>
      <c r="M11" s="724"/>
    </row>
    <row r="12" spans="2:15" ht="16.5" thickBot="1" x14ac:dyDescent="0.3">
      <c r="B12" s="719"/>
      <c r="C12" s="720"/>
      <c r="D12" s="720"/>
      <c r="E12" s="720"/>
      <c r="F12" s="1252" t="s">
        <v>252</v>
      </c>
      <c r="G12" s="1252"/>
      <c r="H12" s="1252"/>
      <c r="I12" s="1231">
        <f>BUDGET!B17</f>
        <v>0</v>
      </c>
      <c r="J12" s="1231"/>
      <c r="K12" s="720"/>
      <c r="L12" s="720"/>
      <c r="M12" s="725"/>
    </row>
    <row r="13" spans="2:15" ht="16.5" customHeight="1" x14ac:dyDescent="0.2">
      <c r="B13" s="1300" t="s">
        <v>213</v>
      </c>
      <c r="C13" s="1301"/>
      <c r="D13" s="1199" t="s">
        <v>287</v>
      </c>
      <c r="E13" s="1203" t="s">
        <v>217</v>
      </c>
      <c r="F13" s="1204"/>
      <c r="G13" s="1199" t="s">
        <v>214</v>
      </c>
      <c r="H13" s="1201" t="s">
        <v>215</v>
      </c>
      <c r="I13" s="1199" t="s">
        <v>248</v>
      </c>
      <c r="J13" s="1253" t="s">
        <v>216</v>
      </c>
      <c r="K13" s="1254"/>
      <c r="L13" s="1255" t="s">
        <v>6</v>
      </c>
      <c r="M13" s="1256"/>
    </row>
    <row r="14" spans="2:15" ht="14.25" customHeight="1" x14ac:dyDescent="0.2">
      <c r="B14" s="1302"/>
      <c r="C14" s="1206"/>
      <c r="D14" s="1200"/>
      <c r="E14" s="1205"/>
      <c r="F14" s="1206"/>
      <c r="G14" s="1200"/>
      <c r="H14" s="1202"/>
      <c r="I14" s="1200"/>
      <c r="J14" s="726" t="s">
        <v>189</v>
      </c>
      <c r="K14" s="727" t="s">
        <v>44</v>
      </c>
      <c r="L14" s="728" t="s">
        <v>189</v>
      </c>
      <c r="M14" s="729" t="s">
        <v>44</v>
      </c>
    </row>
    <row r="15" spans="2:15" ht="25.5" customHeight="1" x14ac:dyDescent="0.2">
      <c r="B15" s="1303">
        <f>BREAKOUT1!C11</f>
        <v>0</v>
      </c>
      <c r="C15" s="1304"/>
      <c r="D15" s="837">
        <f>BREAKOUT1!E11</f>
        <v>0</v>
      </c>
      <c r="E15" s="1188">
        <f>BREAKOUT1!D11</f>
        <v>0</v>
      </c>
      <c r="F15" s="1189"/>
      <c r="G15" s="816">
        <f>BREAKOUT1!G11</f>
        <v>0</v>
      </c>
      <c r="H15" s="817">
        <f>BREAKOUT1!H11</f>
        <v>0</v>
      </c>
      <c r="I15" s="818">
        <f>BREAKOUT1!I11</f>
        <v>0</v>
      </c>
      <c r="J15" s="819">
        <f>IFERROR(K15/I15,"0"%)</f>
        <v>0</v>
      </c>
      <c r="K15" s="820">
        <f>BREAKOUT1!K11</f>
        <v>0</v>
      </c>
      <c r="L15" s="819" t="str">
        <f>IFERROR(M15/I15,"0")</f>
        <v>0</v>
      </c>
      <c r="M15" s="821">
        <f>BREAKOUT1!J11</f>
        <v>0</v>
      </c>
    </row>
    <row r="16" spans="2:15" ht="25.5" customHeight="1" x14ac:dyDescent="0.2">
      <c r="B16" s="1303">
        <f>BREAKOUT1!C12</f>
        <v>0</v>
      </c>
      <c r="C16" s="1304"/>
      <c r="D16" s="837">
        <f>BREAKOUT1!E12</f>
        <v>0</v>
      </c>
      <c r="E16" s="1188">
        <f>BREAKOUT1!D12</f>
        <v>0</v>
      </c>
      <c r="F16" s="1189"/>
      <c r="G16" s="816">
        <f>BREAKOUT1!G12</f>
        <v>0</v>
      </c>
      <c r="H16" s="817">
        <f>BREAKOUT1!H12</f>
        <v>0</v>
      </c>
      <c r="I16" s="818">
        <f>BREAKOUT1!I12</f>
        <v>0</v>
      </c>
      <c r="J16" s="819">
        <f t="shared" ref="J16:J30" si="0">IFERROR(K16/I16,"0"%)</f>
        <v>0</v>
      </c>
      <c r="K16" s="820">
        <f>BREAKOUT1!K12</f>
        <v>0</v>
      </c>
      <c r="L16" s="819" t="str">
        <f t="shared" ref="L16:L30" si="1">IFERROR(M16/I16,"0")</f>
        <v>0</v>
      </c>
      <c r="M16" s="821">
        <f>BREAKOUT1!J12</f>
        <v>0</v>
      </c>
    </row>
    <row r="17" spans="2:13" ht="25.5" customHeight="1" x14ac:dyDescent="0.2">
      <c r="B17" s="1303">
        <f>BREAKOUT1!C13</f>
        <v>0</v>
      </c>
      <c r="C17" s="1304"/>
      <c r="D17" s="837">
        <f>BREAKOUT1!E13</f>
        <v>0</v>
      </c>
      <c r="E17" s="1188">
        <f>BREAKOUT1!D13</f>
        <v>0</v>
      </c>
      <c r="F17" s="1189"/>
      <c r="G17" s="816">
        <f>BREAKOUT1!G13</f>
        <v>0</v>
      </c>
      <c r="H17" s="817">
        <f>BREAKOUT1!H13</f>
        <v>0</v>
      </c>
      <c r="I17" s="818">
        <f>BREAKOUT1!I13</f>
        <v>0</v>
      </c>
      <c r="J17" s="819">
        <f t="shared" si="0"/>
        <v>0</v>
      </c>
      <c r="K17" s="820">
        <f>BREAKOUT1!K13</f>
        <v>0</v>
      </c>
      <c r="L17" s="819" t="str">
        <f t="shared" si="1"/>
        <v>0</v>
      </c>
      <c r="M17" s="821">
        <f>BREAKOUT1!J13</f>
        <v>0</v>
      </c>
    </row>
    <row r="18" spans="2:13" ht="25.5" customHeight="1" x14ac:dyDescent="0.2">
      <c r="B18" s="1303">
        <f>BREAKOUT1!C14</f>
        <v>0</v>
      </c>
      <c r="C18" s="1304"/>
      <c r="D18" s="837">
        <f>BREAKOUT1!E14</f>
        <v>0</v>
      </c>
      <c r="E18" s="1188">
        <f>BREAKOUT1!D14</f>
        <v>0</v>
      </c>
      <c r="F18" s="1189"/>
      <c r="G18" s="816">
        <f>BREAKOUT1!G14</f>
        <v>0</v>
      </c>
      <c r="H18" s="817">
        <f>BREAKOUT1!H14</f>
        <v>0</v>
      </c>
      <c r="I18" s="818">
        <f>BREAKOUT1!I14</f>
        <v>0</v>
      </c>
      <c r="J18" s="819">
        <f t="shared" si="0"/>
        <v>0</v>
      </c>
      <c r="K18" s="820">
        <f>BREAKOUT1!K14</f>
        <v>0</v>
      </c>
      <c r="L18" s="819" t="str">
        <f t="shared" si="1"/>
        <v>0</v>
      </c>
      <c r="M18" s="821">
        <f>BREAKOUT1!J14</f>
        <v>0</v>
      </c>
    </row>
    <row r="19" spans="2:13" ht="25.5" customHeight="1" x14ac:dyDescent="0.2">
      <c r="B19" s="1303">
        <f>BREAKOUT1!C15</f>
        <v>0</v>
      </c>
      <c r="C19" s="1304"/>
      <c r="D19" s="837">
        <f>BREAKOUT1!E15</f>
        <v>0</v>
      </c>
      <c r="E19" s="1188">
        <f>BREAKOUT1!D15</f>
        <v>0</v>
      </c>
      <c r="F19" s="1189"/>
      <c r="G19" s="816">
        <f>BREAKOUT1!G15</f>
        <v>0</v>
      </c>
      <c r="H19" s="817">
        <f>BREAKOUT1!H15</f>
        <v>0</v>
      </c>
      <c r="I19" s="818">
        <f>BREAKOUT1!I15</f>
        <v>0</v>
      </c>
      <c r="J19" s="819">
        <f t="shared" si="0"/>
        <v>0</v>
      </c>
      <c r="K19" s="820">
        <f>BREAKOUT1!K15</f>
        <v>0</v>
      </c>
      <c r="L19" s="819" t="str">
        <f t="shared" si="1"/>
        <v>0</v>
      </c>
      <c r="M19" s="821">
        <f>BREAKOUT1!J15</f>
        <v>0</v>
      </c>
    </row>
    <row r="20" spans="2:13" ht="25.5" customHeight="1" x14ac:dyDescent="0.2">
      <c r="B20" s="1303">
        <f>BREAKOUT1!C16</f>
        <v>0</v>
      </c>
      <c r="C20" s="1304"/>
      <c r="D20" s="837">
        <f>BREAKOUT1!E16</f>
        <v>0</v>
      </c>
      <c r="E20" s="1188">
        <f>BREAKOUT1!D16</f>
        <v>0</v>
      </c>
      <c r="F20" s="1189"/>
      <c r="G20" s="816">
        <f>BREAKOUT1!G16</f>
        <v>0</v>
      </c>
      <c r="H20" s="817">
        <f>BREAKOUT1!H16</f>
        <v>0</v>
      </c>
      <c r="I20" s="818">
        <f>BREAKOUT1!I16</f>
        <v>0</v>
      </c>
      <c r="J20" s="819">
        <f t="shared" si="0"/>
        <v>0</v>
      </c>
      <c r="K20" s="820">
        <f>BREAKOUT1!K16</f>
        <v>0</v>
      </c>
      <c r="L20" s="819" t="str">
        <f t="shared" si="1"/>
        <v>0</v>
      </c>
      <c r="M20" s="821">
        <f>BREAKOUT1!J16</f>
        <v>0</v>
      </c>
    </row>
    <row r="21" spans="2:13" ht="25.5" customHeight="1" x14ac:dyDescent="0.2">
      <c r="B21" s="1303">
        <f>BREAKOUT1!C17</f>
        <v>0</v>
      </c>
      <c r="C21" s="1304"/>
      <c r="D21" s="837">
        <f>BREAKOUT1!E17</f>
        <v>0</v>
      </c>
      <c r="E21" s="1188">
        <f>BREAKOUT1!D17</f>
        <v>0</v>
      </c>
      <c r="F21" s="1189"/>
      <c r="G21" s="816">
        <f>BREAKOUT1!G17</f>
        <v>0</v>
      </c>
      <c r="H21" s="817">
        <f>BREAKOUT1!H17</f>
        <v>0</v>
      </c>
      <c r="I21" s="818">
        <f>BREAKOUT1!I17</f>
        <v>0</v>
      </c>
      <c r="J21" s="819">
        <f t="shared" si="0"/>
        <v>0</v>
      </c>
      <c r="K21" s="820">
        <f>BREAKOUT1!K17</f>
        <v>0</v>
      </c>
      <c r="L21" s="819" t="str">
        <f t="shared" si="1"/>
        <v>0</v>
      </c>
      <c r="M21" s="821">
        <f>BREAKOUT1!J17</f>
        <v>0</v>
      </c>
    </row>
    <row r="22" spans="2:13" ht="25.5" customHeight="1" x14ac:dyDescent="0.2">
      <c r="B22" s="1303">
        <f>BREAKOUT1!C18</f>
        <v>0</v>
      </c>
      <c r="C22" s="1304"/>
      <c r="D22" s="837">
        <f>BREAKOUT1!E18</f>
        <v>0</v>
      </c>
      <c r="E22" s="1188">
        <f>BREAKOUT1!D18</f>
        <v>0</v>
      </c>
      <c r="F22" s="1189"/>
      <c r="G22" s="816">
        <f>BREAKOUT1!G18</f>
        <v>0</v>
      </c>
      <c r="H22" s="817">
        <f>BREAKOUT1!H18</f>
        <v>0</v>
      </c>
      <c r="I22" s="818">
        <f>BREAKOUT1!I18</f>
        <v>0</v>
      </c>
      <c r="J22" s="819">
        <f t="shared" si="0"/>
        <v>0</v>
      </c>
      <c r="K22" s="820">
        <f>BREAKOUT1!K18</f>
        <v>0</v>
      </c>
      <c r="L22" s="819" t="str">
        <f t="shared" si="1"/>
        <v>0</v>
      </c>
      <c r="M22" s="821">
        <f>BREAKOUT1!J18</f>
        <v>0</v>
      </c>
    </row>
    <row r="23" spans="2:13" ht="25.5" customHeight="1" x14ac:dyDescent="0.2">
      <c r="B23" s="1303">
        <f>BREAKOUT1!C19</f>
        <v>0</v>
      </c>
      <c r="C23" s="1304"/>
      <c r="D23" s="837">
        <f>BREAKOUT1!E19</f>
        <v>0</v>
      </c>
      <c r="E23" s="1188">
        <f>BREAKOUT1!D19</f>
        <v>0</v>
      </c>
      <c r="F23" s="1189"/>
      <c r="G23" s="816">
        <f>BREAKOUT1!G19</f>
        <v>0</v>
      </c>
      <c r="H23" s="817">
        <f>BREAKOUT1!H19</f>
        <v>0</v>
      </c>
      <c r="I23" s="818">
        <f>BREAKOUT1!I19</f>
        <v>0</v>
      </c>
      <c r="J23" s="819">
        <f t="shared" si="0"/>
        <v>0</v>
      </c>
      <c r="K23" s="820">
        <f>BREAKOUT1!K19</f>
        <v>0</v>
      </c>
      <c r="L23" s="819" t="str">
        <f t="shared" si="1"/>
        <v>0</v>
      </c>
      <c r="M23" s="821">
        <f>BREAKOUT1!J19</f>
        <v>0</v>
      </c>
    </row>
    <row r="24" spans="2:13" ht="25.5" customHeight="1" x14ac:dyDescent="0.2">
      <c r="B24" s="1303">
        <f>BREAKOUT1!C20</f>
        <v>0</v>
      </c>
      <c r="C24" s="1304"/>
      <c r="D24" s="837">
        <f>BREAKOUT1!E20</f>
        <v>0</v>
      </c>
      <c r="E24" s="1188">
        <f>BREAKOUT1!D20</f>
        <v>0</v>
      </c>
      <c r="F24" s="1189"/>
      <c r="G24" s="816">
        <f>BREAKOUT1!G20</f>
        <v>0</v>
      </c>
      <c r="H24" s="817">
        <f>BREAKOUT1!H20</f>
        <v>0</v>
      </c>
      <c r="I24" s="818">
        <f>BREAKOUT1!I20</f>
        <v>0</v>
      </c>
      <c r="J24" s="819">
        <f t="shared" si="0"/>
        <v>0</v>
      </c>
      <c r="K24" s="820">
        <f>BREAKOUT1!K20</f>
        <v>0</v>
      </c>
      <c r="L24" s="819" t="str">
        <f t="shared" si="1"/>
        <v>0</v>
      </c>
      <c r="M24" s="821">
        <f>BREAKOUT1!J20</f>
        <v>0</v>
      </c>
    </row>
    <row r="25" spans="2:13" ht="25.5" customHeight="1" x14ac:dyDescent="0.2">
      <c r="B25" s="1303">
        <f>BREAKOUT1!C21</f>
        <v>0</v>
      </c>
      <c r="C25" s="1304"/>
      <c r="D25" s="837">
        <f>BREAKOUT1!E21</f>
        <v>0</v>
      </c>
      <c r="E25" s="1188">
        <f>BREAKOUT1!D21</f>
        <v>0</v>
      </c>
      <c r="F25" s="1189"/>
      <c r="G25" s="816">
        <f>BREAKOUT1!G21</f>
        <v>0</v>
      </c>
      <c r="H25" s="817">
        <f>BREAKOUT1!H21</f>
        <v>0</v>
      </c>
      <c r="I25" s="818">
        <f>BREAKOUT1!I21</f>
        <v>0</v>
      </c>
      <c r="J25" s="819">
        <f t="shared" si="0"/>
        <v>0</v>
      </c>
      <c r="K25" s="820">
        <f>BREAKOUT1!K21</f>
        <v>0</v>
      </c>
      <c r="L25" s="819" t="str">
        <f t="shared" si="1"/>
        <v>0</v>
      </c>
      <c r="M25" s="821">
        <f>BREAKOUT1!J21</f>
        <v>0</v>
      </c>
    </row>
    <row r="26" spans="2:13" ht="25.5" customHeight="1" x14ac:dyDescent="0.2">
      <c r="B26" s="1303">
        <f>BREAKOUT1!C22</f>
        <v>0</v>
      </c>
      <c r="C26" s="1304"/>
      <c r="D26" s="837">
        <f>BREAKOUT1!E22</f>
        <v>0</v>
      </c>
      <c r="E26" s="1188">
        <f>BREAKOUT1!D22</f>
        <v>0</v>
      </c>
      <c r="F26" s="1189"/>
      <c r="G26" s="816">
        <f>BREAKOUT1!G22</f>
        <v>0</v>
      </c>
      <c r="H26" s="817">
        <f>BREAKOUT1!H22</f>
        <v>0</v>
      </c>
      <c r="I26" s="818">
        <f>BREAKOUT1!I22</f>
        <v>0</v>
      </c>
      <c r="J26" s="819">
        <f t="shared" si="0"/>
        <v>0</v>
      </c>
      <c r="K26" s="820">
        <f>BREAKOUT1!K22</f>
        <v>0</v>
      </c>
      <c r="L26" s="819" t="str">
        <f t="shared" si="1"/>
        <v>0</v>
      </c>
      <c r="M26" s="821">
        <f>BREAKOUT1!J22</f>
        <v>0</v>
      </c>
    </row>
    <row r="27" spans="2:13" ht="25.5" customHeight="1" x14ac:dyDescent="0.2">
      <c r="B27" s="1303">
        <f>BREAKOUT1!C23</f>
        <v>0</v>
      </c>
      <c r="C27" s="1304"/>
      <c r="D27" s="837">
        <f>BREAKOUT1!E23</f>
        <v>0</v>
      </c>
      <c r="E27" s="1188">
        <f>BREAKOUT1!D23</f>
        <v>0</v>
      </c>
      <c r="F27" s="1189"/>
      <c r="G27" s="816">
        <f>BREAKOUT1!G23</f>
        <v>0</v>
      </c>
      <c r="H27" s="817">
        <f>BREAKOUT1!H23</f>
        <v>0</v>
      </c>
      <c r="I27" s="818">
        <f>BREAKOUT1!I23</f>
        <v>0</v>
      </c>
      <c r="J27" s="819">
        <f t="shared" si="0"/>
        <v>0</v>
      </c>
      <c r="K27" s="820">
        <f>BREAKOUT1!K23</f>
        <v>0</v>
      </c>
      <c r="L27" s="819" t="str">
        <f t="shared" si="1"/>
        <v>0</v>
      </c>
      <c r="M27" s="821">
        <f>BREAKOUT1!J23</f>
        <v>0</v>
      </c>
    </row>
    <row r="28" spans="2:13" ht="25.5" customHeight="1" x14ac:dyDescent="0.2">
      <c r="B28" s="1303">
        <f>BREAKOUT1!C24</f>
        <v>0</v>
      </c>
      <c r="C28" s="1304"/>
      <c r="D28" s="837">
        <f>BREAKOUT1!E24</f>
        <v>0</v>
      </c>
      <c r="E28" s="1188">
        <f>BREAKOUT1!D24</f>
        <v>0</v>
      </c>
      <c r="F28" s="1189"/>
      <c r="G28" s="816">
        <f>BREAKOUT1!G24</f>
        <v>0</v>
      </c>
      <c r="H28" s="817">
        <f>BREAKOUT1!H24</f>
        <v>0</v>
      </c>
      <c r="I28" s="818">
        <f>BREAKOUT1!I24</f>
        <v>0</v>
      </c>
      <c r="J28" s="819">
        <f t="shared" si="0"/>
        <v>0</v>
      </c>
      <c r="K28" s="820">
        <f>BREAKOUT1!K24</f>
        <v>0</v>
      </c>
      <c r="L28" s="819" t="str">
        <f t="shared" si="1"/>
        <v>0</v>
      </c>
      <c r="M28" s="821">
        <f>BREAKOUT1!J24</f>
        <v>0</v>
      </c>
    </row>
    <row r="29" spans="2:13" ht="25.5" customHeight="1" x14ac:dyDescent="0.2">
      <c r="B29" s="1303">
        <f>BREAKOUT1!C25</f>
        <v>0</v>
      </c>
      <c r="C29" s="1304"/>
      <c r="D29" s="837">
        <f>BREAKOUT1!E25</f>
        <v>0</v>
      </c>
      <c r="E29" s="1188">
        <f>BREAKOUT1!D25</f>
        <v>0</v>
      </c>
      <c r="F29" s="1189"/>
      <c r="G29" s="816">
        <f>BREAKOUT1!G25</f>
        <v>0</v>
      </c>
      <c r="H29" s="817">
        <f>BREAKOUT1!H25</f>
        <v>0</v>
      </c>
      <c r="I29" s="818">
        <f>BREAKOUT1!I25</f>
        <v>0</v>
      </c>
      <c r="J29" s="819">
        <f t="shared" si="0"/>
        <v>0</v>
      </c>
      <c r="K29" s="820">
        <f>BREAKOUT1!K25</f>
        <v>0</v>
      </c>
      <c r="L29" s="819" t="str">
        <f t="shared" si="1"/>
        <v>0</v>
      </c>
      <c r="M29" s="821">
        <f>BREAKOUT1!J25</f>
        <v>0</v>
      </c>
    </row>
    <row r="30" spans="2:13" ht="25.5" customHeight="1" x14ac:dyDescent="0.2">
      <c r="B30" s="1303">
        <f>BREAKOUT1!C26</f>
        <v>0</v>
      </c>
      <c r="C30" s="1304"/>
      <c r="D30" s="837">
        <f>BREAKOUT1!E26</f>
        <v>0</v>
      </c>
      <c r="E30" s="1188">
        <f>BREAKOUT1!D26</f>
        <v>0</v>
      </c>
      <c r="F30" s="1189"/>
      <c r="G30" s="816">
        <f>BREAKOUT1!G26</f>
        <v>0</v>
      </c>
      <c r="H30" s="817">
        <f>BREAKOUT1!H26</f>
        <v>0</v>
      </c>
      <c r="I30" s="818">
        <f>BREAKOUT1!I26</f>
        <v>0</v>
      </c>
      <c r="J30" s="819">
        <f t="shared" si="0"/>
        <v>0</v>
      </c>
      <c r="K30" s="820">
        <f>BREAKOUT1!K26</f>
        <v>0</v>
      </c>
      <c r="L30" s="819" t="str">
        <f t="shared" si="1"/>
        <v>0</v>
      </c>
      <c r="M30" s="821">
        <f>BREAKOUT1!J26</f>
        <v>0</v>
      </c>
    </row>
    <row r="31" spans="2:13" ht="25.5" customHeight="1" thickBot="1" x14ac:dyDescent="0.25">
      <c r="B31" s="1313">
        <f>BREAKOUT1!C27</f>
        <v>0</v>
      </c>
      <c r="C31" s="1314"/>
      <c r="D31" s="838">
        <f>BREAKOUT1!E27</f>
        <v>0</v>
      </c>
      <c r="E31" s="1196">
        <f>BREAKOUT1!D27</f>
        <v>0</v>
      </c>
      <c r="F31" s="1197"/>
      <c r="G31" s="822">
        <f>BREAKOUT1!G27</f>
        <v>0</v>
      </c>
      <c r="H31" s="823">
        <f>BREAKOUT1!H27</f>
        <v>0</v>
      </c>
      <c r="I31" s="824">
        <f>BREAKOUT1!I27</f>
        <v>0</v>
      </c>
      <c r="J31" s="825">
        <f>IFERROR(K31/I31,"0"%)</f>
        <v>0</v>
      </c>
      <c r="K31" s="826">
        <f>BREAKOUT1!K27</f>
        <v>0</v>
      </c>
      <c r="L31" s="827" t="str">
        <f>IFERROR(M31/I31,"0")</f>
        <v>0</v>
      </c>
      <c r="M31" s="828">
        <f>BREAKOUT1!J27</f>
        <v>0</v>
      </c>
    </row>
    <row r="32" spans="2:13" ht="32.1" customHeight="1" thickBot="1" x14ac:dyDescent="0.4">
      <c r="B32" s="1209"/>
      <c r="C32" s="1209"/>
      <c r="D32" s="1209"/>
      <c r="E32" s="1209"/>
      <c r="F32" s="1209"/>
      <c r="G32" s="1209"/>
      <c r="H32" s="1209"/>
      <c r="I32" s="1209"/>
      <c r="J32" s="1209"/>
      <c r="K32" s="1209"/>
      <c r="L32" s="1209"/>
      <c r="M32" s="1209"/>
    </row>
    <row r="33" spans="2:13" s="252" customFormat="1" ht="16.5" thickBot="1" x14ac:dyDescent="0.3">
      <c r="B33" s="1210" t="s">
        <v>324</v>
      </c>
      <c r="C33" s="1211"/>
      <c r="D33" s="1211"/>
      <c r="E33" s="730"/>
      <c r="F33" s="1214" t="s">
        <v>253</v>
      </c>
      <c r="G33" s="1214"/>
      <c r="H33" s="1214"/>
      <c r="I33" s="829">
        <f>BUDGET!D20</f>
        <v>0</v>
      </c>
      <c r="J33" s="734"/>
      <c r="K33" s="1215" t="s">
        <v>209</v>
      </c>
      <c r="L33" s="1215"/>
      <c r="M33" s="830">
        <f>M41</f>
        <v>0</v>
      </c>
    </row>
    <row r="34" spans="2:13" s="252" customFormat="1" ht="16.5" thickBot="1" x14ac:dyDescent="0.3">
      <c r="B34" s="1212"/>
      <c r="C34" s="1213"/>
      <c r="D34" s="1213"/>
      <c r="E34" s="731"/>
      <c r="F34" s="1216" t="s">
        <v>254</v>
      </c>
      <c r="G34" s="1216"/>
      <c r="H34" s="1216"/>
      <c r="I34" s="829">
        <f>BUDGET!C20</f>
        <v>0</v>
      </c>
      <c r="J34" s="1217" t="s">
        <v>187</v>
      </c>
      <c r="K34" s="1217"/>
      <c r="L34" s="1217"/>
      <c r="M34" s="831">
        <f>E41</f>
        <v>0</v>
      </c>
    </row>
    <row r="35" spans="2:13" s="252" customFormat="1" ht="16.5" thickBot="1" x14ac:dyDescent="0.3">
      <c r="B35" s="1207"/>
      <c r="C35" s="1208"/>
      <c r="D35" s="1208"/>
      <c r="E35" s="732"/>
      <c r="F35" s="733"/>
      <c r="G35" s="1218" t="s">
        <v>252</v>
      </c>
      <c r="H35" s="1218"/>
      <c r="I35" s="829">
        <f>BUDGET!B20</f>
        <v>0</v>
      </c>
      <c r="J35" s="733"/>
      <c r="K35" s="733"/>
      <c r="L35" s="733"/>
      <c r="M35" s="735"/>
    </row>
    <row r="36" spans="2:13" s="252" customFormat="1" ht="15" customHeight="1" x14ac:dyDescent="0.2">
      <c r="B36" s="1315" t="s">
        <v>295</v>
      </c>
      <c r="C36" s="1316"/>
      <c r="D36" s="1316"/>
      <c r="E36" s="1316"/>
      <c r="F36" s="1316"/>
      <c r="G36" s="1316"/>
      <c r="H36" s="1316"/>
      <c r="I36" s="1316"/>
      <c r="J36" s="1316"/>
      <c r="K36" s="1316"/>
      <c r="L36" s="1316"/>
      <c r="M36" s="1317"/>
    </row>
    <row r="37" spans="2:13" s="252" customFormat="1" ht="15.75" thickBot="1" x14ac:dyDescent="0.25">
      <c r="B37" s="1318"/>
      <c r="C37" s="1319"/>
      <c r="D37" s="1319"/>
      <c r="E37" s="1319"/>
      <c r="F37" s="1319"/>
      <c r="G37" s="1319"/>
      <c r="H37" s="1319"/>
      <c r="I37" s="1319"/>
      <c r="J37" s="1319"/>
      <c r="K37" s="1319"/>
      <c r="L37" s="1319"/>
      <c r="M37" s="1320"/>
    </row>
    <row r="38" spans="2:13" s="252" customFormat="1" ht="15.75" thickBot="1" x14ac:dyDescent="0.25">
      <c r="B38" s="1305" t="s">
        <v>188</v>
      </c>
      <c r="C38" s="1306"/>
      <c r="D38" s="254" t="s">
        <v>44</v>
      </c>
      <c r="E38" s="254" t="s">
        <v>189</v>
      </c>
      <c r="F38" s="261"/>
      <c r="G38" s="255"/>
      <c r="H38" s="1321" t="s">
        <v>210</v>
      </c>
      <c r="I38" s="1321"/>
      <c r="J38" s="1321"/>
      <c r="K38" s="1321"/>
      <c r="L38" s="329" t="s">
        <v>44</v>
      </c>
      <c r="M38" s="331" t="s">
        <v>189</v>
      </c>
    </row>
    <row r="39" spans="2:13" s="252" customFormat="1" x14ac:dyDescent="0.2">
      <c r="B39" s="1307" t="s">
        <v>212</v>
      </c>
      <c r="C39" s="1308"/>
      <c r="D39" s="832">
        <f>ROUND(I12*E39,0)</f>
        <v>0</v>
      </c>
      <c r="E39" s="833"/>
      <c r="F39" s="263"/>
      <c r="G39" s="256"/>
      <c r="H39" s="1322" t="s">
        <v>219</v>
      </c>
      <c r="I39" s="1322"/>
      <c r="J39" s="1322"/>
      <c r="K39" s="1322"/>
      <c r="L39" s="832">
        <f>ROUND(I10*M39,0)</f>
        <v>0</v>
      </c>
      <c r="M39" s="835"/>
    </row>
    <row r="40" spans="2:13" s="252" customFormat="1" x14ac:dyDescent="0.2">
      <c r="B40" s="1309" t="s">
        <v>218</v>
      </c>
      <c r="C40" s="1310"/>
      <c r="D40" s="832">
        <f>ROUND(I12*E40,0)</f>
        <v>0</v>
      </c>
      <c r="E40" s="834"/>
      <c r="F40" s="263"/>
      <c r="G40" s="256"/>
      <c r="H40" s="1323" t="s">
        <v>218</v>
      </c>
      <c r="I40" s="1323"/>
      <c r="J40" s="1323"/>
      <c r="K40" s="1323"/>
      <c r="L40" s="832">
        <f>ROUND(I10*M40,0)</f>
        <v>0</v>
      </c>
      <c r="M40" s="836"/>
    </row>
    <row r="41" spans="2:13" s="252" customFormat="1" ht="15.75" customHeight="1" thickBot="1" x14ac:dyDescent="0.25">
      <c r="B41" s="1311" t="s">
        <v>191</v>
      </c>
      <c r="C41" s="1312"/>
      <c r="D41" s="257">
        <f>SUM(D39:D40)</f>
        <v>0</v>
      </c>
      <c r="E41" s="258">
        <f>SUM(E39:E40)</f>
        <v>0</v>
      </c>
      <c r="F41" s="262"/>
      <c r="G41" s="259"/>
      <c r="H41" s="1324" t="s">
        <v>191</v>
      </c>
      <c r="I41" s="1324"/>
      <c r="J41" s="1324"/>
      <c r="K41" s="1324"/>
      <c r="L41" s="257">
        <f>SUM(L39:L40)</f>
        <v>0</v>
      </c>
      <c r="M41" s="260">
        <f>SUM(M39:M40)</f>
        <v>0</v>
      </c>
    </row>
    <row r="42" spans="2:13" s="252" customFormat="1" ht="16.5" thickTop="1" thickBot="1" x14ac:dyDescent="0.25">
      <c r="B42" s="1182"/>
      <c r="C42" s="1183"/>
      <c r="D42" s="1183"/>
      <c r="E42" s="1183"/>
      <c r="F42" s="1184"/>
      <c r="G42" s="253"/>
      <c r="H42" s="1183"/>
      <c r="I42" s="1183"/>
      <c r="J42" s="1183"/>
      <c r="K42" s="1183"/>
      <c r="L42" s="1183"/>
      <c r="M42" s="1185"/>
    </row>
    <row r="43" spans="2:13" x14ac:dyDescent="0.2">
      <c r="B43" s="1232" t="s">
        <v>206</v>
      </c>
      <c r="C43" s="1233"/>
      <c r="D43" s="1233"/>
      <c r="E43" s="1233"/>
      <c r="F43" s="1233"/>
      <c r="G43" s="1233"/>
      <c r="H43" s="1233"/>
      <c r="I43" s="1233"/>
      <c r="J43" s="1233"/>
      <c r="K43" s="1233"/>
      <c r="L43" s="1233"/>
      <c r="M43" s="1234"/>
    </row>
    <row r="44" spans="2:13" x14ac:dyDescent="0.2">
      <c r="B44" s="1159"/>
      <c r="C44" s="1160"/>
      <c r="D44" s="1160"/>
      <c r="E44" s="1160"/>
      <c r="F44" s="1160"/>
      <c r="G44" s="1160"/>
      <c r="H44" s="1160"/>
      <c r="I44" s="1160"/>
      <c r="J44" s="1160"/>
      <c r="K44" s="1160"/>
      <c r="L44" s="1160"/>
      <c r="M44" s="1161"/>
    </row>
    <row r="45" spans="2:13" x14ac:dyDescent="0.2">
      <c r="B45" s="1159"/>
      <c r="C45" s="1160"/>
      <c r="D45" s="1160"/>
      <c r="E45" s="1160"/>
      <c r="F45" s="1160"/>
      <c r="G45" s="1160"/>
      <c r="H45" s="1160"/>
      <c r="I45" s="1160"/>
      <c r="J45" s="1160"/>
      <c r="K45" s="1160"/>
      <c r="L45" s="1160"/>
      <c r="M45" s="1161"/>
    </row>
    <row r="46" spans="2:13" ht="15.75" thickBot="1" x14ac:dyDescent="0.25">
      <c r="B46" s="1190"/>
      <c r="C46" s="1191"/>
      <c r="D46" s="1191"/>
      <c r="E46" s="1191"/>
      <c r="F46" s="1191"/>
      <c r="G46" s="1191"/>
      <c r="H46" s="1191"/>
      <c r="I46" s="1191"/>
      <c r="J46" s="1191"/>
      <c r="K46" s="1191"/>
      <c r="L46" s="1191"/>
      <c r="M46" s="1192"/>
    </row>
    <row r="47" spans="2:13" ht="32.1" customHeight="1" thickBot="1" x14ac:dyDescent="0.25">
      <c r="B47" s="1219"/>
      <c r="C47" s="1219"/>
      <c r="D47" s="1219"/>
      <c r="E47" s="1219"/>
      <c r="F47" s="1219"/>
      <c r="G47" s="1219"/>
      <c r="H47" s="1219"/>
      <c r="I47" s="1219"/>
      <c r="J47" s="1219"/>
      <c r="K47" s="1219"/>
      <c r="L47" s="1219"/>
      <c r="M47" s="1219"/>
    </row>
    <row r="48" spans="2:13" ht="16.5" customHeight="1" thickBot="1" x14ac:dyDescent="0.3">
      <c r="B48" s="715" t="s">
        <v>25</v>
      </c>
      <c r="C48" s="716"/>
      <c r="D48" s="716"/>
      <c r="E48" s="716"/>
      <c r="F48" s="1193" t="s">
        <v>253</v>
      </c>
      <c r="G48" s="1193"/>
      <c r="H48" s="1193"/>
      <c r="I48" s="839">
        <f>BUDGET!D21</f>
        <v>0</v>
      </c>
      <c r="J48" s="736"/>
      <c r="K48" s="736"/>
      <c r="L48" s="716"/>
      <c r="M48" s="722"/>
    </row>
    <row r="49" spans="2:13" ht="16.5" customHeight="1" thickBot="1" x14ac:dyDescent="0.3">
      <c r="B49" s="717"/>
      <c r="C49" s="718"/>
      <c r="D49" s="718"/>
      <c r="E49" s="718"/>
      <c r="F49" s="1194" t="s">
        <v>254</v>
      </c>
      <c r="G49" s="1194"/>
      <c r="H49" s="1194"/>
      <c r="I49" s="840">
        <f>BUDGET!C21</f>
        <v>0</v>
      </c>
      <c r="J49" s="737"/>
      <c r="K49" s="738"/>
      <c r="L49" s="718"/>
      <c r="M49" s="724"/>
    </row>
    <row r="50" spans="2:13" ht="16.5" customHeight="1" thickBot="1" x14ac:dyDescent="0.3">
      <c r="B50" s="719"/>
      <c r="C50" s="720"/>
      <c r="D50" s="720"/>
      <c r="E50" s="720"/>
      <c r="F50" s="1195" t="s">
        <v>252</v>
      </c>
      <c r="G50" s="1195"/>
      <c r="H50" s="1195"/>
      <c r="I50" s="840">
        <f>BUDGET!B21</f>
        <v>0</v>
      </c>
      <c r="J50" s="739"/>
      <c r="K50" s="720"/>
      <c r="L50" s="720"/>
      <c r="M50" s="725"/>
    </row>
    <row r="51" spans="2:13" x14ac:dyDescent="0.2">
      <c r="B51" s="1159"/>
      <c r="C51" s="1160"/>
      <c r="D51" s="1160"/>
      <c r="E51" s="1160"/>
      <c r="F51" s="1160"/>
      <c r="G51" s="1160"/>
      <c r="H51" s="1160"/>
      <c r="I51" s="1160"/>
      <c r="J51" s="1160"/>
      <c r="K51" s="1160"/>
      <c r="L51" s="1160"/>
      <c r="M51" s="1161"/>
    </row>
    <row r="52" spans="2:13" x14ac:dyDescent="0.2">
      <c r="B52" s="1159"/>
      <c r="C52" s="1160"/>
      <c r="D52" s="1160"/>
      <c r="E52" s="1160"/>
      <c r="F52" s="1160"/>
      <c r="G52" s="1160"/>
      <c r="H52" s="1160"/>
      <c r="I52" s="1160"/>
      <c r="J52" s="1160"/>
      <c r="K52" s="1160"/>
      <c r="L52" s="1160"/>
      <c r="M52" s="1161"/>
    </row>
    <row r="53" spans="2:13" x14ac:dyDescent="0.2">
      <c r="B53" s="1159"/>
      <c r="C53" s="1160"/>
      <c r="D53" s="1160"/>
      <c r="E53" s="1160"/>
      <c r="F53" s="1160"/>
      <c r="G53" s="1160"/>
      <c r="H53" s="1160"/>
      <c r="I53" s="1160"/>
      <c r="J53" s="1160"/>
      <c r="K53" s="1160"/>
      <c r="L53" s="1160"/>
      <c r="M53" s="1161"/>
    </row>
    <row r="54" spans="2:13" x14ac:dyDescent="0.2">
      <c r="B54" s="1159"/>
      <c r="C54" s="1160"/>
      <c r="D54" s="1160"/>
      <c r="E54" s="1160"/>
      <c r="F54" s="1160"/>
      <c r="G54" s="1160"/>
      <c r="H54" s="1160"/>
      <c r="I54" s="1160"/>
      <c r="J54" s="1160"/>
      <c r="K54" s="1160"/>
      <c r="L54" s="1160"/>
      <c r="M54" s="1161"/>
    </row>
    <row r="55" spans="2:13" x14ac:dyDescent="0.2">
      <c r="B55" s="1159"/>
      <c r="C55" s="1160"/>
      <c r="D55" s="1160"/>
      <c r="E55" s="1160"/>
      <c r="F55" s="1160"/>
      <c r="G55" s="1160"/>
      <c r="H55" s="1160"/>
      <c r="I55" s="1160"/>
      <c r="J55" s="1160"/>
      <c r="K55" s="1160"/>
      <c r="L55" s="1160"/>
      <c r="M55" s="1161"/>
    </row>
    <row r="56" spans="2:13" x14ac:dyDescent="0.2">
      <c r="B56" s="1159"/>
      <c r="C56" s="1160"/>
      <c r="D56" s="1160"/>
      <c r="E56" s="1160"/>
      <c r="F56" s="1160"/>
      <c r="G56" s="1160"/>
      <c r="H56" s="1160"/>
      <c r="I56" s="1160"/>
      <c r="J56" s="1160"/>
      <c r="K56" s="1160"/>
      <c r="L56" s="1160"/>
      <c r="M56" s="1161"/>
    </row>
    <row r="57" spans="2:13" x14ac:dyDescent="0.2">
      <c r="B57" s="1159"/>
      <c r="C57" s="1160"/>
      <c r="D57" s="1160"/>
      <c r="E57" s="1160"/>
      <c r="F57" s="1160"/>
      <c r="G57" s="1160"/>
      <c r="H57" s="1160"/>
      <c r="I57" s="1160"/>
      <c r="J57" s="1160"/>
      <c r="K57" s="1160"/>
      <c r="L57" s="1160"/>
      <c r="M57" s="1161"/>
    </row>
    <row r="58" spans="2:13" x14ac:dyDescent="0.2">
      <c r="B58" s="1159"/>
      <c r="C58" s="1160"/>
      <c r="D58" s="1160"/>
      <c r="E58" s="1160"/>
      <c r="F58" s="1160"/>
      <c r="G58" s="1160"/>
      <c r="H58" s="1160"/>
      <c r="I58" s="1160"/>
      <c r="J58" s="1160"/>
      <c r="K58" s="1160"/>
      <c r="L58" s="1160"/>
      <c r="M58" s="1161"/>
    </row>
    <row r="59" spans="2:13" x14ac:dyDescent="0.2">
      <c r="B59" s="1159"/>
      <c r="C59" s="1160"/>
      <c r="D59" s="1160"/>
      <c r="E59" s="1160"/>
      <c r="F59" s="1160"/>
      <c r="G59" s="1160"/>
      <c r="H59" s="1160"/>
      <c r="I59" s="1160"/>
      <c r="J59" s="1160"/>
      <c r="K59" s="1160"/>
      <c r="L59" s="1160"/>
      <c r="M59" s="1161"/>
    </row>
    <row r="60" spans="2:13" x14ac:dyDescent="0.2">
      <c r="B60" s="1159"/>
      <c r="C60" s="1160"/>
      <c r="D60" s="1160"/>
      <c r="E60" s="1160"/>
      <c r="F60" s="1160"/>
      <c r="G60" s="1160"/>
      <c r="H60" s="1160"/>
      <c r="I60" s="1160"/>
      <c r="J60" s="1160"/>
      <c r="K60" s="1160"/>
      <c r="L60" s="1160"/>
      <c r="M60" s="1161"/>
    </row>
    <row r="61" spans="2:13" x14ac:dyDescent="0.2">
      <c r="B61" s="1159"/>
      <c r="C61" s="1160"/>
      <c r="D61" s="1160"/>
      <c r="E61" s="1160"/>
      <c r="F61" s="1160"/>
      <c r="G61" s="1160"/>
      <c r="H61" s="1160"/>
      <c r="I61" s="1160"/>
      <c r="J61" s="1160"/>
      <c r="K61" s="1160"/>
      <c r="L61" s="1160"/>
      <c r="M61" s="1161"/>
    </row>
    <row r="62" spans="2:13" x14ac:dyDescent="0.2">
      <c r="B62" s="1159"/>
      <c r="C62" s="1160"/>
      <c r="D62" s="1160"/>
      <c r="E62" s="1160"/>
      <c r="F62" s="1160"/>
      <c r="G62" s="1160"/>
      <c r="H62" s="1160"/>
      <c r="I62" s="1160"/>
      <c r="J62" s="1160"/>
      <c r="K62" s="1160"/>
      <c r="L62" s="1160"/>
      <c r="M62" s="1161"/>
    </row>
    <row r="63" spans="2:13" x14ac:dyDescent="0.2">
      <c r="B63" s="1159"/>
      <c r="C63" s="1160"/>
      <c r="D63" s="1160"/>
      <c r="E63" s="1160"/>
      <c r="F63" s="1160"/>
      <c r="G63" s="1160"/>
      <c r="H63" s="1160"/>
      <c r="I63" s="1160"/>
      <c r="J63" s="1160"/>
      <c r="K63" s="1160"/>
      <c r="L63" s="1160"/>
      <c r="M63" s="1161"/>
    </row>
    <row r="64" spans="2:13" x14ac:dyDescent="0.2">
      <c r="B64" s="1159"/>
      <c r="C64" s="1160"/>
      <c r="D64" s="1160"/>
      <c r="E64" s="1160"/>
      <c r="F64" s="1160"/>
      <c r="G64" s="1160"/>
      <c r="H64" s="1160"/>
      <c r="I64" s="1160"/>
      <c r="J64" s="1160"/>
      <c r="K64" s="1160"/>
      <c r="L64" s="1160"/>
      <c r="M64" s="1161"/>
    </row>
    <row r="65" spans="2:13" x14ac:dyDescent="0.2">
      <c r="B65" s="1159"/>
      <c r="C65" s="1160"/>
      <c r="D65" s="1160"/>
      <c r="E65" s="1160"/>
      <c r="F65" s="1160"/>
      <c r="G65" s="1160"/>
      <c r="H65" s="1160"/>
      <c r="I65" s="1160"/>
      <c r="J65" s="1160"/>
      <c r="K65" s="1160"/>
      <c r="L65" s="1160"/>
      <c r="M65" s="1161"/>
    </row>
    <row r="66" spans="2:13" x14ac:dyDescent="0.2">
      <c r="B66" s="1159"/>
      <c r="C66" s="1160"/>
      <c r="D66" s="1160"/>
      <c r="E66" s="1160"/>
      <c r="F66" s="1160"/>
      <c r="G66" s="1160"/>
      <c r="H66" s="1160"/>
      <c r="I66" s="1160"/>
      <c r="J66" s="1160"/>
      <c r="K66" s="1160"/>
      <c r="L66" s="1160"/>
      <c r="M66" s="1161"/>
    </row>
    <row r="67" spans="2:13" x14ac:dyDescent="0.2">
      <c r="B67" s="1159"/>
      <c r="C67" s="1160"/>
      <c r="D67" s="1160"/>
      <c r="E67" s="1160"/>
      <c r="F67" s="1160"/>
      <c r="G67" s="1160"/>
      <c r="H67" s="1160"/>
      <c r="I67" s="1160"/>
      <c r="J67" s="1160"/>
      <c r="K67" s="1160"/>
      <c r="L67" s="1160"/>
      <c r="M67" s="1161"/>
    </row>
    <row r="68" spans="2:13" x14ac:dyDescent="0.2">
      <c r="B68" s="1159"/>
      <c r="C68" s="1160"/>
      <c r="D68" s="1160"/>
      <c r="E68" s="1160"/>
      <c r="F68" s="1160"/>
      <c r="G68" s="1160"/>
      <c r="H68" s="1160"/>
      <c r="I68" s="1160"/>
      <c r="J68" s="1160"/>
      <c r="K68" s="1160"/>
      <c r="L68" s="1160"/>
      <c r="M68" s="1161"/>
    </row>
    <row r="69" spans="2:13" x14ac:dyDescent="0.2">
      <c r="B69" s="1159"/>
      <c r="C69" s="1160"/>
      <c r="D69" s="1160"/>
      <c r="E69" s="1160"/>
      <c r="F69" s="1160"/>
      <c r="G69" s="1160"/>
      <c r="H69" s="1160"/>
      <c r="I69" s="1160"/>
      <c r="J69" s="1160"/>
      <c r="K69" s="1160"/>
      <c r="L69" s="1160"/>
      <c r="M69" s="1161"/>
    </row>
    <row r="70" spans="2:13" x14ac:dyDescent="0.2">
      <c r="B70" s="1159"/>
      <c r="C70" s="1160"/>
      <c r="D70" s="1160"/>
      <c r="E70" s="1160"/>
      <c r="F70" s="1160"/>
      <c r="G70" s="1160"/>
      <c r="H70" s="1160"/>
      <c r="I70" s="1160"/>
      <c r="J70" s="1160"/>
      <c r="K70" s="1160"/>
      <c r="L70" s="1160"/>
      <c r="M70" s="1161"/>
    </row>
    <row r="71" spans="2:13" x14ac:dyDescent="0.2">
      <c r="B71" s="1159"/>
      <c r="C71" s="1160"/>
      <c r="D71" s="1160"/>
      <c r="E71" s="1160"/>
      <c r="F71" s="1160"/>
      <c r="G71" s="1160"/>
      <c r="H71" s="1160"/>
      <c r="I71" s="1160"/>
      <c r="J71" s="1160"/>
      <c r="K71" s="1160"/>
      <c r="L71" s="1160"/>
      <c r="M71" s="1161"/>
    </row>
    <row r="72" spans="2:13" x14ac:dyDescent="0.2">
      <c r="B72" s="1159"/>
      <c r="C72" s="1160"/>
      <c r="D72" s="1160"/>
      <c r="E72" s="1160"/>
      <c r="F72" s="1160"/>
      <c r="G72" s="1160"/>
      <c r="H72" s="1160"/>
      <c r="I72" s="1160"/>
      <c r="J72" s="1160"/>
      <c r="K72" s="1160"/>
      <c r="L72" s="1160"/>
      <c r="M72" s="1161"/>
    </row>
    <row r="73" spans="2:13" ht="15.75" thickBot="1" x14ac:dyDescent="0.25">
      <c r="B73" s="1190"/>
      <c r="C73" s="1191"/>
      <c r="D73" s="1191"/>
      <c r="E73" s="1191"/>
      <c r="F73" s="1191"/>
      <c r="G73" s="1191"/>
      <c r="H73" s="1191"/>
      <c r="I73" s="1191"/>
      <c r="J73" s="1191"/>
      <c r="K73" s="1191"/>
      <c r="L73" s="1191"/>
      <c r="M73" s="1192"/>
    </row>
    <row r="74" spans="2:13" ht="32.1" customHeight="1" thickBot="1" x14ac:dyDescent="0.25">
      <c r="B74" s="1198"/>
      <c r="C74" s="1198"/>
      <c r="D74" s="1198"/>
      <c r="E74" s="1198"/>
      <c r="F74" s="1198"/>
      <c r="G74" s="1198"/>
      <c r="H74" s="1198"/>
      <c r="I74" s="1198"/>
      <c r="J74" s="1198"/>
      <c r="K74" s="1198"/>
      <c r="L74" s="1198"/>
      <c r="M74" s="1198"/>
    </row>
    <row r="75" spans="2:13" ht="16.5" customHeight="1" thickBot="1" x14ac:dyDescent="0.3">
      <c r="B75" s="715" t="s">
        <v>192</v>
      </c>
      <c r="C75" s="716"/>
      <c r="D75" s="716"/>
      <c r="E75" s="716"/>
      <c r="F75" s="1193" t="s">
        <v>253</v>
      </c>
      <c r="G75" s="1193"/>
      <c r="H75" s="1193"/>
      <c r="I75" s="839">
        <f>SUM(BUDGET!D23:D29)</f>
        <v>0</v>
      </c>
      <c r="J75" s="736"/>
      <c r="K75" s="736"/>
      <c r="L75" s="716"/>
      <c r="M75" s="722"/>
    </row>
    <row r="76" spans="2:13" ht="16.5" customHeight="1" thickBot="1" x14ac:dyDescent="0.3">
      <c r="B76" s="717"/>
      <c r="C76" s="718"/>
      <c r="D76" s="718"/>
      <c r="E76" s="718"/>
      <c r="F76" s="1194" t="s">
        <v>254</v>
      </c>
      <c r="G76" s="1194"/>
      <c r="H76" s="1194"/>
      <c r="I76" s="839">
        <f>SUM(BUDGET!C23:C29)</f>
        <v>0</v>
      </c>
      <c r="J76" s="738"/>
      <c r="K76" s="738"/>
      <c r="L76" s="718"/>
      <c r="M76" s="724"/>
    </row>
    <row r="77" spans="2:13" ht="16.5" customHeight="1" thickBot="1" x14ac:dyDescent="0.3">
      <c r="B77" s="719"/>
      <c r="C77" s="720"/>
      <c r="D77" s="720"/>
      <c r="E77" s="720"/>
      <c r="F77" s="1195" t="s">
        <v>252</v>
      </c>
      <c r="G77" s="1195"/>
      <c r="H77" s="1195"/>
      <c r="I77" s="839">
        <f>SUM(BUDGET!B23:B29)</f>
        <v>0</v>
      </c>
      <c r="J77" s="740"/>
      <c r="K77" s="720"/>
      <c r="L77" s="720"/>
      <c r="M77" s="725"/>
    </row>
    <row r="78" spans="2:13" ht="20.100000000000001" customHeight="1" x14ac:dyDescent="0.2">
      <c r="B78" s="741" t="s">
        <v>193</v>
      </c>
      <c r="C78" s="742"/>
      <c r="D78" s="743" t="s">
        <v>255</v>
      </c>
      <c r="E78" s="841">
        <f>BUDGET!D23</f>
        <v>0</v>
      </c>
      <c r="F78" s="744"/>
      <c r="G78" s="743" t="s">
        <v>251</v>
      </c>
      <c r="H78" s="841">
        <f>BUDGET!C23</f>
        <v>0</v>
      </c>
      <c r="I78" s="1179" t="s">
        <v>256</v>
      </c>
      <c r="J78" s="1179"/>
      <c r="K78" s="841">
        <f>BUDGET!B23</f>
        <v>0</v>
      </c>
      <c r="L78" s="744"/>
      <c r="M78" s="745"/>
    </row>
    <row r="79" spans="2:13" ht="14.25" customHeight="1" x14ac:dyDescent="0.2">
      <c r="B79" s="1165"/>
      <c r="C79" s="1166"/>
      <c r="D79" s="1166"/>
      <c r="E79" s="1166"/>
      <c r="F79" s="1166"/>
      <c r="G79" s="1166"/>
      <c r="H79" s="1166"/>
      <c r="I79" s="1166"/>
      <c r="J79" s="1166"/>
      <c r="K79" s="1166"/>
      <c r="L79" s="1166"/>
      <c r="M79" s="1167"/>
    </row>
    <row r="80" spans="2:13" ht="14.25" customHeight="1" x14ac:dyDescent="0.2">
      <c r="B80" s="1159"/>
      <c r="C80" s="1160"/>
      <c r="D80" s="1160"/>
      <c r="E80" s="1160"/>
      <c r="F80" s="1160"/>
      <c r="G80" s="1160"/>
      <c r="H80" s="1160"/>
      <c r="I80" s="1160"/>
      <c r="J80" s="1160"/>
      <c r="K80" s="1160"/>
      <c r="L80" s="1160"/>
      <c r="M80" s="1161"/>
    </row>
    <row r="81" spans="2:13" ht="14.25" customHeight="1" x14ac:dyDescent="0.2">
      <c r="B81" s="1159"/>
      <c r="C81" s="1160"/>
      <c r="D81" s="1160"/>
      <c r="E81" s="1160"/>
      <c r="F81" s="1160"/>
      <c r="G81" s="1160"/>
      <c r="H81" s="1160"/>
      <c r="I81" s="1160"/>
      <c r="J81" s="1160"/>
      <c r="K81" s="1160"/>
      <c r="L81" s="1160"/>
      <c r="M81" s="1161"/>
    </row>
    <row r="82" spans="2:13" ht="14.25" customHeight="1" x14ac:dyDescent="0.2">
      <c r="B82" s="1159"/>
      <c r="C82" s="1160"/>
      <c r="D82" s="1160"/>
      <c r="E82" s="1160"/>
      <c r="F82" s="1160"/>
      <c r="G82" s="1160"/>
      <c r="H82" s="1160"/>
      <c r="I82" s="1160"/>
      <c r="J82" s="1160"/>
      <c r="K82" s="1160"/>
      <c r="L82" s="1160"/>
      <c r="M82" s="1161"/>
    </row>
    <row r="83" spans="2:13" ht="14.25" customHeight="1" x14ac:dyDescent="0.2">
      <c r="B83" s="1159"/>
      <c r="C83" s="1160"/>
      <c r="D83" s="1160"/>
      <c r="E83" s="1160"/>
      <c r="F83" s="1160"/>
      <c r="G83" s="1160"/>
      <c r="H83" s="1160"/>
      <c r="I83" s="1160"/>
      <c r="J83" s="1160"/>
      <c r="K83" s="1160"/>
      <c r="L83" s="1160"/>
      <c r="M83" s="1161"/>
    </row>
    <row r="84" spans="2:13" ht="14.25" customHeight="1" x14ac:dyDescent="0.2">
      <c r="B84" s="1159"/>
      <c r="C84" s="1160"/>
      <c r="D84" s="1160"/>
      <c r="E84" s="1160"/>
      <c r="F84" s="1160"/>
      <c r="G84" s="1160"/>
      <c r="H84" s="1160"/>
      <c r="I84" s="1160"/>
      <c r="J84" s="1160"/>
      <c r="K84" s="1160"/>
      <c r="L84" s="1160"/>
      <c r="M84" s="1161"/>
    </row>
    <row r="85" spans="2:13" ht="14.25" customHeight="1" x14ac:dyDescent="0.2">
      <c r="B85" s="1159"/>
      <c r="C85" s="1160"/>
      <c r="D85" s="1160"/>
      <c r="E85" s="1160"/>
      <c r="F85" s="1160"/>
      <c r="G85" s="1160"/>
      <c r="H85" s="1160"/>
      <c r="I85" s="1160"/>
      <c r="J85" s="1160"/>
      <c r="K85" s="1160"/>
      <c r="L85" s="1160"/>
      <c r="M85" s="1161"/>
    </row>
    <row r="86" spans="2:13" ht="14.25" customHeight="1" x14ac:dyDescent="0.2">
      <c r="B86" s="1159"/>
      <c r="C86" s="1160"/>
      <c r="D86" s="1160"/>
      <c r="E86" s="1160"/>
      <c r="F86" s="1160"/>
      <c r="G86" s="1160"/>
      <c r="H86" s="1160"/>
      <c r="I86" s="1160"/>
      <c r="J86" s="1160"/>
      <c r="K86" s="1160"/>
      <c r="L86" s="1160"/>
      <c r="M86" s="1161"/>
    </row>
    <row r="87" spans="2:13" ht="9.9499999999999993" customHeight="1" x14ac:dyDescent="0.2">
      <c r="B87" s="1180" t="s">
        <v>194</v>
      </c>
      <c r="C87" s="746"/>
      <c r="D87" s="1174" t="s">
        <v>255</v>
      </c>
      <c r="E87" s="1176">
        <f>BUDGET!D24</f>
        <v>0</v>
      </c>
      <c r="F87" s="747"/>
      <c r="G87" s="1174" t="s">
        <v>251</v>
      </c>
      <c r="H87" s="1176">
        <f>BUDGET!C24</f>
        <v>0</v>
      </c>
      <c r="I87" s="1178" t="s">
        <v>256</v>
      </c>
      <c r="J87" s="1178"/>
      <c r="K87" s="1176">
        <f>BUDGET!B24</f>
        <v>0</v>
      </c>
      <c r="L87" s="747"/>
      <c r="M87" s="748"/>
    </row>
    <row r="88" spans="2:13" ht="9.9499999999999993" customHeight="1" x14ac:dyDescent="0.2">
      <c r="B88" s="1181"/>
      <c r="C88" s="742"/>
      <c r="D88" s="1175"/>
      <c r="E88" s="1177"/>
      <c r="F88" s="744"/>
      <c r="G88" s="1175"/>
      <c r="H88" s="1177"/>
      <c r="I88" s="1179"/>
      <c r="J88" s="1179"/>
      <c r="K88" s="1177"/>
      <c r="L88" s="744"/>
      <c r="M88" s="745"/>
    </row>
    <row r="89" spans="2:13" x14ac:dyDescent="0.2">
      <c r="B89" s="1165"/>
      <c r="C89" s="1166"/>
      <c r="D89" s="1166"/>
      <c r="E89" s="1166"/>
      <c r="F89" s="1166"/>
      <c r="G89" s="1166"/>
      <c r="H89" s="1166"/>
      <c r="I89" s="1166"/>
      <c r="J89" s="1166"/>
      <c r="K89" s="1166"/>
      <c r="L89" s="1166"/>
      <c r="M89" s="1167"/>
    </row>
    <row r="90" spans="2:13" x14ac:dyDescent="0.2">
      <c r="B90" s="1159"/>
      <c r="C90" s="1160"/>
      <c r="D90" s="1160"/>
      <c r="E90" s="1160"/>
      <c r="F90" s="1160"/>
      <c r="G90" s="1160"/>
      <c r="H90" s="1160"/>
      <c r="I90" s="1160"/>
      <c r="J90" s="1160"/>
      <c r="K90" s="1160"/>
      <c r="L90" s="1160"/>
      <c r="M90" s="1161"/>
    </row>
    <row r="91" spans="2:13" x14ac:dyDescent="0.2">
      <c r="B91" s="1159"/>
      <c r="C91" s="1160"/>
      <c r="D91" s="1160"/>
      <c r="E91" s="1160"/>
      <c r="F91" s="1160"/>
      <c r="G91" s="1160"/>
      <c r="H91" s="1160"/>
      <c r="I91" s="1160"/>
      <c r="J91" s="1160"/>
      <c r="K91" s="1160"/>
      <c r="L91" s="1160"/>
      <c r="M91" s="1161"/>
    </row>
    <row r="92" spans="2:13" x14ac:dyDescent="0.2">
      <c r="B92" s="1159"/>
      <c r="C92" s="1160"/>
      <c r="D92" s="1160"/>
      <c r="E92" s="1160"/>
      <c r="F92" s="1160"/>
      <c r="G92" s="1160"/>
      <c r="H92" s="1160"/>
      <c r="I92" s="1160"/>
      <c r="J92" s="1160"/>
      <c r="K92" s="1160"/>
      <c r="L92" s="1160"/>
      <c r="M92" s="1161"/>
    </row>
    <row r="93" spans="2:13" x14ac:dyDescent="0.2">
      <c r="B93" s="1159"/>
      <c r="C93" s="1160"/>
      <c r="D93" s="1160"/>
      <c r="E93" s="1160"/>
      <c r="F93" s="1160"/>
      <c r="G93" s="1160"/>
      <c r="H93" s="1160"/>
      <c r="I93" s="1160"/>
      <c r="J93" s="1160"/>
      <c r="K93" s="1160"/>
      <c r="L93" s="1160"/>
      <c r="M93" s="1161"/>
    </row>
    <row r="94" spans="2:13" x14ac:dyDescent="0.2">
      <c r="B94" s="1159"/>
      <c r="C94" s="1160"/>
      <c r="D94" s="1160"/>
      <c r="E94" s="1160"/>
      <c r="F94" s="1160"/>
      <c r="G94" s="1160"/>
      <c r="H94" s="1160"/>
      <c r="I94" s="1160"/>
      <c r="J94" s="1160"/>
      <c r="K94" s="1160"/>
      <c r="L94" s="1160"/>
      <c r="M94" s="1161"/>
    </row>
    <row r="95" spans="2:13" x14ac:dyDescent="0.2">
      <c r="B95" s="1159"/>
      <c r="C95" s="1160"/>
      <c r="D95" s="1160"/>
      <c r="E95" s="1160"/>
      <c r="F95" s="1160"/>
      <c r="G95" s="1160"/>
      <c r="H95" s="1160"/>
      <c r="I95" s="1160"/>
      <c r="J95" s="1160"/>
      <c r="K95" s="1160"/>
      <c r="L95" s="1160"/>
      <c r="M95" s="1161"/>
    </row>
    <row r="96" spans="2:13" x14ac:dyDescent="0.2">
      <c r="B96" s="1171"/>
      <c r="C96" s="1172"/>
      <c r="D96" s="1172"/>
      <c r="E96" s="1172"/>
      <c r="F96" s="1172"/>
      <c r="G96" s="1172"/>
      <c r="H96" s="1172"/>
      <c r="I96" s="1172"/>
      <c r="J96" s="1172"/>
      <c r="K96" s="1172"/>
      <c r="L96" s="1172"/>
      <c r="M96" s="1173"/>
    </row>
    <row r="97" spans="2:13" ht="9.9499999999999993" customHeight="1" x14ac:dyDescent="0.2">
      <c r="B97" s="1180" t="s">
        <v>384</v>
      </c>
      <c r="C97" s="746"/>
      <c r="D97" s="1174" t="s">
        <v>255</v>
      </c>
      <c r="E97" s="1176">
        <f>BUDGET!D25</f>
        <v>0</v>
      </c>
      <c r="F97" s="747"/>
      <c r="G97" s="1174" t="s">
        <v>251</v>
      </c>
      <c r="H97" s="1186">
        <f>BUDGET!C25</f>
        <v>0</v>
      </c>
      <c r="I97" s="1178" t="s">
        <v>256</v>
      </c>
      <c r="J97" s="1178"/>
      <c r="K97" s="1220">
        <f>BUDGET!B25</f>
        <v>0</v>
      </c>
      <c r="L97" s="751"/>
      <c r="M97" s="752"/>
    </row>
    <row r="98" spans="2:13" ht="9.9499999999999993" customHeight="1" x14ac:dyDescent="0.2">
      <c r="B98" s="1228"/>
      <c r="C98" s="749"/>
      <c r="D98" s="1175"/>
      <c r="E98" s="1177"/>
      <c r="F98" s="750"/>
      <c r="G98" s="1175"/>
      <c r="H98" s="1187"/>
      <c r="I98" s="1179"/>
      <c r="J98" s="1179"/>
      <c r="K98" s="1221"/>
      <c r="L98" s="750"/>
      <c r="M98" s="753"/>
    </row>
    <row r="99" spans="2:13" x14ac:dyDescent="0.2">
      <c r="B99" s="1165"/>
      <c r="C99" s="1166"/>
      <c r="D99" s="1166"/>
      <c r="E99" s="1166"/>
      <c r="F99" s="1166"/>
      <c r="G99" s="1166"/>
      <c r="H99" s="1166"/>
      <c r="I99" s="1166"/>
      <c r="J99" s="1166"/>
      <c r="K99" s="1166"/>
      <c r="L99" s="1166"/>
      <c r="M99" s="1167"/>
    </row>
    <row r="100" spans="2:13" x14ac:dyDescent="0.2">
      <c r="B100" s="1159"/>
      <c r="C100" s="1160"/>
      <c r="D100" s="1160"/>
      <c r="E100" s="1160"/>
      <c r="F100" s="1160"/>
      <c r="G100" s="1160"/>
      <c r="H100" s="1160"/>
      <c r="I100" s="1160"/>
      <c r="J100" s="1160"/>
      <c r="K100" s="1160"/>
      <c r="L100" s="1160"/>
      <c r="M100" s="1161"/>
    </row>
    <row r="101" spans="2:13" x14ac:dyDescent="0.2">
      <c r="B101" s="1159"/>
      <c r="C101" s="1160"/>
      <c r="D101" s="1160"/>
      <c r="E101" s="1160"/>
      <c r="F101" s="1160"/>
      <c r="G101" s="1160"/>
      <c r="H101" s="1160"/>
      <c r="I101" s="1160"/>
      <c r="J101" s="1160"/>
      <c r="K101" s="1160"/>
      <c r="L101" s="1160"/>
      <c r="M101" s="1161"/>
    </row>
    <row r="102" spans="2:13" x14ac:dyDescent="0.2">
      <c r="B102" s="1159"/>
      <c r="C102" s="1160"/>
      <c r="D102" s="1160"/>
      <c r="E102" s="1160"/>
      <c r="F102" s="1160"/>
      <c r="G102" s="1160"/>
      <c r="H102" s="1160"/>
      <c r="I102" s="1160"/>
      <c r="J102" s="1160"/>
      <c r="K102" s="1160"/>
      <c r="L102" s="1160"/>
      <c r="M102" s="1161"/>
    </row>
    <row r="103" spans="2:13" x14ac:dyDescent="0.2">
      <c r="B103" s="1159"/>
      <c r="C103" s="1160"/>
      <c r="D103" s="1160"/>
      <c r="E103" s="1160"/>
      <c r="F103" s="1160"/>
      <c r="G103" s="1160"/>
      <c r="H103" s="1160"/>
      <c r="I103" s="1160"/>
      <c r="J103" s="1160"/>
      <c r="K103" s="1160"/>
      <c r="L103" s="1160"/>
      <c r="M103" s="1161"/>
    </row>
    <row r="104" spans="2:13" x14ac:dyDescent="0.2">
      <c r="B104" s="1159"/>
      <c r="C104" s="1160"/>
      <c r="D104" s="1160"/>
      <c r="E104" s="1160"/>
      <c r="F104" s="1160"/>
      <c r="G104" s="1160"/>
      <c r="H104" s="1160"/>
      <c r="I104" s="1160"/>
      <c r="J104" s="1160"/>
      <c r="K104" s="1160"/>
      <c r="L104" s="1160"/>
      <c r="M104" s="1161"/>
    </row>
    <row r="105" spans="2:13" x14ac:dyDescent="0.2">
      <c r="B105" s="1159"/>
      <c r="C105" s="1160"/>
      <c r="D105" s="1160"/>
      <c r="E105" s="1160"/>
      <c r="F105" s="1160"/>
      <c r="G105" s="1160"/>
      <c r="H105" s="1160"/>
      <c r="I105" s="1160"/>
      <c r="J105" s="1160"/>
      <c r="K105" s="1160"/>
      <c r="L105" s="1160"/>
      <c r="M105" s="1161"/>
    </row>
    <row r="106" spans="2:13" x14ac:dyDescent="0.2">
      <c r="B106" s="1171"/>
      <c r="C106" s="1172"/>
      <c r="D106" s="1172"/>
      <c r="E106" s="1172"/>
      <c r="F106" s="1172"/>
      <c r="G106" s="1172"/>
      <c r="H106" s="1172"/>
      <c r="I106" s="1172"/>
      <c r="J106" s="1172"/>
      <c r="K106" s="1172"/>
      <c r="L106" s="1172"/>
      <c r="M106" s="1173"/>
    </row>
    <row r="107" spans="2:13" ht="9.9499999999999993" customHeight="1" x14ac:dyDescent="0.2">
      <c r="B107" s="1180" t="s">
        <v>383</v>
      </c>
      <c r="C107" s="746"/>
      <c r="D107" s="1174" t="s">
        <v>255</v>
      </c>
      <c r="E107" s="1176">
        <f>BUDGET!D26</f>
        <v>0</v>
      </c>
      <c r="F107" s="747"/>
      <c r="G107" s="1174" t="s">
        <v>251</v>
      </c>
      <c r="H107" s="1176">
        <f>BUDGET!C26</f>
        <v>0</v>
      </c>
      <c r="I107" s="1178" t="s">
        <v>256</v>
      </c>
      <c r="J107" s="1178"/>
      <c r="K107" s="1176">
        <f>BUDGET!B26</f>
        <v>0</v>
      </c>
      <c r="L107" s="747"/>
      <c r="M107" s="748"/>
    </row>
    <row r="108" spans="2:13" ht="9.9499999999999993" customHeight="1" x14ac:dyDescent="0.2">
      <c r="B108" s="1181"/>
      <c r="C108" s="742"/>
      <c r="D108" s="1175"/>
      <c r="E108" s="1177"/>
      <c r="F108" s="744"/>
      <c r="G108" s="1175"/>
      <c r="H108" s="1177"/>
      <c r="I108" s="1179"/>
      <c r="J108" s="1179"/>
      <c r="K108" s="1177"/>
      <c r="L108" s="744"/>
      <c r="M108" s="745"/>
    </row>
    <row r="109" spans="2:13" x14ac:dyDescent="0.2">
      <c r="B109" s="1165"/>
      <c r="C109" s="1166"/>
      <c r="D109" s="1166"/>
      <c r="E109" s="1166"/>
      <c r="F109" s="1166"/>
      <c r="G109" s="1166"/>
      <c r="H109" s="1166"/>
      <c r="I109" s="1166"/>
      <c r="J109" s="1166"/>
      <c r="K109" s="1166"/>
      <c r="L109" s="1166"/>
      <c r="M109" s="1167"/>
    </row>
    <row r="110" spans="2:13" x14ac:dyDescent="0.2">
      <c r="B110" s="1159"/>
      <c r="C110" s="1160"/>
      <c r="D110" s="1160"/>
      <c r="E110" s="1160"/>
      <c r="F110" s="1160"/>
      <c r="G110" s="1160"/>
      <c r="H110" s="1160"/>
      <c r="I110" s="1160"/>
      <c r="J110" s="1160"/>
      <c r="K110" s="1160"/>
      <c r="L110" s="1160"/>
      <c r="M110" s="1161"/>
    </row>
    <row r="111" spans="2:13" x14ac:dyDescent="0.2">
      <c r="B111" s="1159"/>
      <c r="C111" s="1160"/>
      <c r="D111" s="1160"/>
      <c r="E111" s="1160"/>
      <c r="F111" s="1160"/>
      <c r="G111" s="1160"/>
      <c r="H111" s="1160"/>
      <c r="I111" s="1160"/>
      <c r="J111" s="1160"/>
      <c r="K111" s="1160"/>
      <c r="L111" s="1160"/>
      <c r="M111" s="1161"/>
    </row>
    <row r="112" spans="2:13" x14ac:dyDescent="0.2">
      <c r="B112" s="1159"/>
      <c r="C112" s="1160"/>
      <c r="D112" s="1160"/>
      <c r="E112" s="1160"/>
      <c r="F112" s="1160"/>
      <c r="G112" s="1160"/>
      <c r="H112" s="1160"/>
      <c r="I112" s="1160"/>
      <c r="J112" s="1160"/>
      <c r="K112" s="1160"/>
      <c r="L112" s="1160"/>
      <c r="M112" s="1161"/>
    </row>
    <row r="113" spans="2:13" x14ac:dyDescent="0.2">
      <c r="B113" s="1159"/>
      <c r="C113" s="1160"/>
      <c r="D113" s="1160"/>
      <c r="E113" s="1160"/>
      <c r="F113" s="1160"/>
      <c r="G113" s="1160"/>
      <c r="H113" s="1160"/>
      <c r="I113" s="1160"/>
      <c r="J113" s="1160"/>
      <c r="K113" s="1160"/>
      <c r="L113" s="1160"/>
      <c r="M113" s="1161"/>
    </row>
    <row r="114" spans="2:13" x14ac:dyDescent="0.2">
      <c r="B114" s="1159"/>
      <c r="C114" s="1160"/>
      <c r="D114" s="1160"/>
      <c r="E114" s="1160"/>
      <c r="F114" s="1160"/>
      <c r="G114" s="1160"/>
      <c r="H114" s="1160"/>
      <c r="I114" s="1160"/>
      <c r="J114" s="1160"/>
      <c r="K114" s="1160"/>
      <c r="L114" s="1160"/>
      <c r="M114" s="1161"/>
    </row>
    <row r="115" spans="2:13" x14ac:dyDescent="0.2">
      <c r="B115" s="1159"/>
      <c r="C115" s="1160"/>
      <c r="D115" s="1160"/>
      <c r="E115" s="1160"/>
      <c r="F115" s="1160"/>
      <c r="G115" s="1160"/>
      <c r="H115" s="1160"/>
      <c r="I115" s="1160"/>
      <c r="J115" s="1160"/>
      <c r="K115" s="1160"/>
      <c r="L115" s="1160"/>
      <c r="M115" s="1161"/>
    </row>
    <row r="116" spans="2:13" x14ac:dyDescent="0.2">
      <c r="B116" s="1171"/>
      <c r="C116" s="1172"/>
      <c r="D116" s="1172"/>
      <c r="E116" s="1172"/>
      <c r="F116" s="1172"/>
      <c r="G116" s="1172"/>
      <c r="H116" s="1172"/>
      <c r="I116" s="1172"/>
      <c r="J116" s="1172"/>
      <c r="K116" s="1172"/>
      <c r="L116" s="1172"/>
      <c r="M116" s="1173"/>
    </row>
    <row r="117" spans="2:13" ht="9.9499999999999993" customHeight="1" x14ac:dyDescent="0.2">
      <c r="B117" s="1180" t="s">
        <v>195</v>
      </c>
      <c r="C117" s="746"/>
      <c r="D117" s="1174" t="s">
        <v>255</v>
      </c>
      <c r="E117" s="1176">
        <f>BUDGET!D27</f>
        <v>0</v>
      </c>
      <c r="F117" s="747"/>
      <c r="G117" s="1174" t="s">
        <v>251</v>
      </c>
      <c r="H117" s="1176">
        <f>BUDGET!C27</f>
        <v>0</v>
      </c>
      <c r="I117" s="1178" t="s">
        <v>256</v>
      </c>
      <c r="J117" s="1178"/>
      <c r="K117" s="1176">
        <f>BUDGET!B27</f>
        <v>0</v>
      </c>
      <c r="L117" s="747"/>
      <c r="M117" s="748"/>
    </row>
    <row r="118" spans="2:13" ht="9.9499999999999993" customHeight="1" x14ac:dyDescent="0.2">
      <c r="B118" s="1181"/>
      <c r="C118" s="742"/>
      <c r="D118" s="1175"/>
      <c r="E118" s="1177"/>
      <c r="F118" s="744"/>
      <c r="G118" s="1175"/>
      <c r="H118" s="1177"/>
      <c r="I118" s="1179"/>
      <c r="J118" s="1179"/>
      <c r="K118" s="1177"/>
      <c r="L118" s="744"/>
      <c r="M118" s="745"/>
    </row>
    <row r="119" spans="2:13" x14ac:dyDescent="0.2">
      <c r="B119" s="1165"/>
      <c r="C119" s="1166"/>
      <c r="D119" s="1166"/>
      <c r="E119" s="1166"/>
      <c r="F119" s="1166"/>
      <c r="G119" s="1166"/>
      <c r="H119" s="1166"/>
      <c r="I119" s="1166"/>
      <c r="J119" s="1166"/>
      <c r="K119" s="1166"/>
      <c r="L119" s="1166"/>
      <c r="M119" s="1167"/>
    </row>
    <row r="120" spans="2:13" x14ac:dyDescent="0.2">
      <c r="B120" s="1159"/>
      <c r="C120" s="1160"/>
      <c r="D120" s="1160"/>
      <c r="E120" s="1160"/>
      <c r="F120" s="1160"/>
      <c r="G120" s="1160"/>
      <c r="H120" s="1160"/>
      <c r="I120" s="1160"/>
      <c r="J120" s="1160"/>
      <c r="K120" s="1160"/>
      <c r="L120" s="1160"/>
      <c r="M120" s="1161"/>
    </row>
    <row r="121" spans="2:13" x14ac:dyDescent="0.2">
      <c r="B121" s="1159"/>
      <c r="C121" s="1160"/>
      <c r="D121" s="1160"/>
      <c r="E121" s="1160"/>
      <c r="F121" s="1160"/>
      <c r="G121" s="1160"/>
      <c r="H121" s="1160"/>
      <c r="I121" s="1160"/>
      <c r="J121" s="1160"/>
      <c r="K121" s="1160"/>
      <c r="L121" s="1160"/>
      <c r="M121" s="1161"/>
    </row>
    <row r="122" spans="2:13" x14ac:dyDescent="0.2">
      <c r="B122" s="1159"/>
      <c r="C122" s="1160"/>
      <c r="D122" s="1160"/>
      <c r="E122" s="1160"/>
      <c r="F122" s="1160"/>
      <c r="G122" s="1160"/>
      <c r="H122" s="1160"/>
      <c r="I122" s="1160"/>
      <c r="J122" s="1160"/>
      <c r="K122" s="1160"/>
      <c r="L122" s="1160"/>
      <c r="M122" s="1161"/>
    </row>
    <row r="123" spans="2:13" x14ac:dyDescent="0.2">
      <c r="B123" s="1159"/>
      <c r="C123" s="1160"/>
      <c r="D123" s="1160"/>
      <c r="E123" s="1160"/>
      <c r="F123" s="1160"/>
      <c r="G123" s="1160"/>
      <c r="H123" s="1160"/>
      <c r="I123" s="1160"/>
      <c r="J123" s="1160"/>
      <c r="K123" s="1160"/>
      <c r="L123" s="1160"/>
      <c r="M123" s="1161"/>
    </row>
    <row r="124" spans="2:13" x14ac:dyDescent="0.2">
      <c r="B124" s="1159"/>
      <c r="C124" s="1160"/>
      <c r="D124" s="1160"/>
      <c r="E124" s="1160"/>
      <c r="F124" s="1160"/>
      <c r="G124" s="1160"/>
      <c r="H124" s="1160"/>
      <c r="I124" s="1160"/>
      <c r="J124" s="1160"/>
      <c r="K124" s="1160"/>
      <c r="L124" s="1160"/>
      <c r="M124" s="1161"/>
    </row>
    <row r="125" spans="2:13" x14ac:dyDescent="0.2">
      <c r="B125" s="1159"/>
      <c r="C125" s="1160"/>
      <c r="D125" s="1160"/>
      <c r="E125" s="1160"/>
      <c r="F125" s="1160"/>
      <c r="G125" s="1160"/>
      <c r="H125" s="1160"/>
      <c r="I125" s="1160"/>
      <c r="J125" s="1160"/>
      <c r="K125" s="1160"/>
      <c r="L125" s="1160"/>
      <c r="M125" s="1161"/>
    </row>
    <row r="126" spans="2:13" x14ac:dyDescent="0.2">
      <c r="B126" s="1171"/>
      <c r="C126" s="1172"/>
      <c r="D126" s="1172"/>
      <c r="E126" s="1172"/>
      <c r="F126" s="1172"/>
      <c r="G126" s="1172"/>
      <c r="H126" s="1172"/>
      <c r="I126" s="1172"/>
      <c r="J126" s="1172"/>
      <c r="K126" s="1172"/>
      <c r="L126" s="1172"/>
      <c r="M126" s="1173"/>
    </row>
    <row r="127" spans="2:13" ht="9.9499999999999993" customHeight="1" x14ac:dyDescent="0.2">
      <c r="B127" s="1180" t="s">
        <v>196</v>
      </c>
      <c r="C127" s="746"/>
      <c r="D127" s="1174" t="s">
        <v>255</v>
      </c>
      <c r="E127" s="1176">
        <f>BUDGET!D28</f>
        <v>0</v>
      </c>
      <c r="F127" s="747"/>
      <c r="G127" s="1174" t="s">
        <v>251</v>
      </c>
      <c r="H127" s="1176">
        <f>BUDGET!C28</f>
        <v>0</v>
      </c>
      <c r="I127" s="1178" t="s">
        <v>256</v>
      </c>
      <c r="J127" s="1178"/>
      <c r="K127" s="1176">
        <f>BUDGET!B28</f>
        <v>0</v>
      </c>
      <c r="L127" s="747"/>
      <c r="M127" s="748"/>
    </row>
    <row r="128" spans="2:13" ht="9.9499999999999993" customHeight="1" x14ac:dyDescent="0.2">
      <c r="B128" s="1181"/>
      <c r="C128" s="742"/>
      <c r="D128" s="1175"/>
      <c r="E128" s="1177"/>
      <c r="F128" s="744"/>
      <c r="G128" s="1175"/>
      <c r="H128" s="1177"/>
      <c r="I128" s="1179"/>
      <c r="J128" s="1179"/>
      <c r="K128" s="1177"/>
      <c r="L128" s="744"/>
      <c r="M128" s="745"/>
    </row>
    <row r="129" spans="2:13" x14ac:dyDescent="0.2">
      <c r="B129" s="1165"/>
      <c r="C129" s="1166"/>
      <c r="D129" s="1166"/>
      <c r="E129" s="1166"/>
      <c r="F129" s="1166"/>
      <c r="G129" s="1166"/>
      <c r="H129" s="1166"/>
      <c r="I129" s="1166"/>
      <c r="J129" s="1166"/>
      <c r="K129" s="1166"/>
      <c r="L129" s="1166"/>
      <c r="M129" s="1167"/>
    </row>
    <row r="130" spans="2:13" x14ac:dyDescent="0.2">
      <c r="B130" s="1159"/>
      <c r="C130" s="1160"/>
      <c r="D130" s="1160"/>
      <c r="E130" s="1160"/>
      <c r="F130" s="1160"/>
      <c r="G130" s="1160"/>
      <c r="H130" s="1160"/>
      <c r="I130" s="1160"/>
      <c r="J130" s="1160"/>
      <c r="K130" s="1160"/>
      <c r="L130" s="1160"/>
      <c r="M130" s="1161"/>
    </row>
    <row r="131" spans="2:13" x14ac:dyDescent="0.2">
      <c r="B131" s="1159"/>
      <c r="C131" s="1160"/>
      <c r="D131" s="1160"/>
      <c r="E131" s="1160"/>
      <c r="F131" s="1160"/>
      <c r="G131" s="1160"/>
      <c r="H131" s="1160"/>
      <c r="I131" s="1160"/>
      <c r="J131" s="1160"/>
      <c r="K131" s="1160"/>
      <c r="L131" s="1160"/>
      <c r="M131" s="1161"/>
    </row>
    <row r="132" spans="2:13" x14ac:dyDescent="0.2">
      <c r="B132" s="1159"/>
      <c r="C132" s="1160"/>
      <c r="D132" s="1160"/>
      <c r="E132" s="1160"/>
      <c r="F132" s="1160"/>
      <c r="G132" s="1160"/>
      <c r="H132" s="1160"/>
      <c r="I132" s="1160"/>
      <c r="J132" s="1160"/>
      <c r="K132" s="1160"/>
      <c r="L132" s="1160"/>
      <c r="M132" s="1161"/>
    </row>
    <row r="133" spans="2:13" x14ac:dyDescent="0.2">
      <c r="B133" s="1159"/>
      <c r="C133" s="1160"/>
      <c r="D133" s="1160"/>
      <c r="E133" s="1160"/>
      <c r="F133" s="1160"/>
      <c r="G133" s="1160"/>
      <c r="H133" s="1160"/>
      <c r="I133" s="1160"/>
      <c r="J133" s="1160"/>
      <c r="K133" s="1160"/>
      <c r="L133" s="1160"/>
      <c r="M133" s="1161"/>
    </row>
    <row r="134" spans="2:13" x14ac:dyDescent="0.2">
      <c r="B134" s="1159"/>
      <c r="C134" s="1160"/>
      <c r="D134" s="1160"/>
      <c r="E134" s="1160"/>
      <c r="F134" s="1160"/>
      <c r="G134" s="1160"/>
      <c r="H134" s="1160"/>
      <c r="I134" s="1160"/>
      <c r="J134" s="1160"/>
      <c r="K134" s="1160"/>
      <c r="L134" s="1160"/>
      <c r="M134" s="1161"/>
    </row>
    <row r="135" spans="2:13" x14ac:dyDescent="0.2">
      <c r="B135" s="1159"/>
      <c r="C135" s="1160"/>
      <c r="D135" s="1160"/>
      <c r="E135" s="1160"/>
      <c r="F135" s="1160"/>
      <c r="G135" s="1160"/>
      <c r="H135" s="1160"/>
      <c r="I135" s="1160"/>
      <c r="J135" s="1160"/>
      <c r="K135" s="1160"/>
      <c r="L135" s="1160"/>
      <c r="M135" s="1161"/>
    </row>
    <row r="136" spans="2:13" x14ac:dyDescent="0.2">
      <c r="B136" s="1171"/>
      <c r="C136" s="1172"/>
      <c r="D136" s="1172"/>
      <c r="E136" s="1172"/>
      <c r="F136" s="1172"/>
      <c r="G136" s="1172"/>
      <c r="H136" s="1172"/>
      <c r="I136" s="1172"/>
      <c r="J136" s="1172"/>
      <c r="K136" s="1172"/>
      <c r="L136" s="1172"/>
      <c r="M136" s="1173"/>
    </row>
    <row r="137" spans="2:13" ht="9.9499999999999993" customHeight="1" x14ac:dyDescent="0.2">
      <c r="B137" s="1157" t="s">
        <v>389</v>
      </c>
      <c r="C137" s="754"/>
      <c r="D137" s="1174" t="s">
        <v>255</v>
      </c>
      <c r="E137" s="1176">
        <f>BUDGET!D29</f>
        <v>0</v>
      </c>
      <c r="F137" s="756"/>
      <c r="G137" s="1174" t="s">
        <v>251</v>
      </c>
      <c r="H137" s="1298">
        <f>BUDGET!C29</f>
        <v>0</v>
      </c>
      <c r="I137" s="1178" t="s">
        <v>256</v>
      </c>
      <c r="J137" s="1178"/>
      <c r="K137" s="1176">
        <f>BUDGET!B29</f>
        <v>0</v>
      </c>
      <c r="L137" s="756"/>
      <c r="M137" s="758"/>
    </row>
    <row r="138" spans="2:13" ht="15" customHeight="1" x14ac:dyDescent="0.2">
      <c r="B138" s="1158"/>
      <c r="C138" s="755"/>
      <c r="D138" s="1175"/>
      <c r="E138" s="1177"/>
      <c r="F138" s="757"/>
      <c r="G138" s="1175"/>
      <c r="H138" s="1299"/>
      <c r="I138" s="1179"/>
      <c r="J138" s="1179"/>
      <c r="K138" s="1177"/>
      <c r="L138" s="759"/>
      <c r="M138" s="757"/>
    </row>
    <row r="139" spans="2:13" ht="23.25" customHeight="1" x14ac:dyDescent="0.2">
      <c r="B139" s="760" t="s">
        <v>294</v>
      </c>
      <c r="C139" s="761" t="s">
        <v>277</v>
      </c>
      <c r="D139" s="762" t="s">
        <v>225</v>
      </c>
      <c r="E139" s="761" t="s">
        <v>292</v>
      </c>
      <c r="F139" s="762" t="s">
        <v>178</v>
      </c>
      <c r="G139" s="762" t="s">
        <v>156</v>
      </c>
      <c r="H139" s="762" t="s">
        <v>157</v>
      </c>
      <c r="I139" s="761" t="s">
        <v>351</v>
      </c>
      <c r="J139" s="1281" t="s">
        <v>226</v>
      </c>
      <c r="K139" s="1281"/>
      <c r="L139" s="1281"/>
      <c r="M139" s="1282"/>
    </row>
    <row r="140" spans="2:13" x14ac:dyDescent="0.2">
      <c r="B140" s="763" t="str">
        <f>BUDGET!A50</f>
        <v>Audit Fees</v>
      </c>
      <c r="C140" s="764">
        <f>SUM(D140:I140)</f>
        <v>0</v>
      </c>
      <c r="D140" s="765">
        <f>BUDGET!J50</f>
        <v>0</v>
      </c>
      <c r="E140" s="765">
        <f>BUDGET!F50</f>
        <v>0</v>
      </c>
      <c r="F140" s="765">
        <f>BUDGET!G50</f>
        <v>0</v>
      </c>
      <c r="G140" s="765">
        <f>BUDGET!H50</f>
        <v>0</v>
      </c>
      <c r="H140" s="765">
        <f>BUDGET!I50</f>
        <v>0</v>
      </c>
      <c r="I140" s="765">
        <f>BUDGET!J50</f>
        <v>0</v>
      </c>
      <c r="J140" s="1283"/>
      <c r="K140" s="1269"/>
      <c r="L140" s="1269"/>
      <c r="M140" s="1270"/>
    </row>
    <row r="141" spans="2:13" x14ac:dyDescent="0.2">
      <c r="B141" s="763" t="str">
        <f>BUDGET!A51</f>
        <v>Payroll</v>
      </c>
      <c r="C141" s="764">
        <f t="shared" ref="C141:C153" si="2">SUM(D141:I141)</f>
        <v>0</v>
      </c>
      <c r="D141" s="765">
        <f>BUDGET!J51</f>
        <v>0</v>
      </c>
      <c r="E141" s="765">
        <f>BUDGET!F51</f>
        <v>0</v>
      </c>
      <c r="F141" s="765">
        <f>BUDGET!G51</f>
        <v>0</v>
      </c>
      <c r="G141" s="765">
        <f>BUDGET!H51</f>
        <v>0</v>
      </c>
      <c r="H141" s="765">
        <f>BUDGET!I51</f>
        <v>0</v>
      </c>
      <c r="I141" s="765">
        <f>BUDGET!J51</f>
        <v>0</v>
      </c>
      <c r="J141" s="1162"/>
      <c r="K141" s="1163"/>
      <c r="L141" s="1163"/>
      <c r="M141" s="1164"/>
    </row>
    <row r="142" spans="2:13" x14ac:dyDescent="0.2">
      <c r="B142" s="763" t="str">
        <f>BUDGET!A52</f>
        <v>License Fees, Permits</v>
      </c>
      <c r="C142" s="764">
        <f t="shared" si="2"/>
        <v>0</v>
      </c>
      <c r="D142" s="765">
        <f>BUDGET!J52</f>
        <v>0</v>
      </c>
      <c r="E142" s="765">
        <f>BUDGET!F52</f>
        <v>0</v>
      </c>
      <c r="F142" s="765">
        <f>BUDGET!G52</f>
        <v>0</v>
      </c>
      <c r="G142" s="765">
        <f>BUDGET!H52</f>
        <v>0</v>
      </c>
      <c r="H142" s="765">
        <f>BUDGET!I52</f>
        <v>0</v>
      </c>
      <c r="I142" s="765">
        <f>BUDGET!J52</f>
        <v>0</v>
      </c>
      <c r="J142" s="1162"/>
      <c r="K142" s="1163"/>
      <c r="L142" s="1163"/>
      <c r="M142" s="1164"/>
    </row>
    <row r="143" spans="2:13" x14ac:dyDescent="0.2">
      <c r="B143" s="763" t="str">
        <f>BUDGET!A53</f>
        <v>Insurance</v>
      </c>
      <c r="C143" s="764">
        <f t="shared" si="2"/>
        <v>0</v>
      </c>
      <c r="D143" s="765">
        <f>BUDGET!J53</f>
        <v>0</v>
      </c>
      <c r="E143" s="765">
        <f>BUDGET!F53</f>
        <v>0</v>
      </c>
      <c r="F143" s="765">
        <f>BUDGET!G53</f>
        <v>0</v>
      </c>
      <c r="G143" s="765">
        <f>BUDGET!H53</f>
        <v>0</v>
      </c>
      <c r="H143" s="765">
        <f>BUDGET!I53</f>
        <v>0</v>
      </c>
      <c r="I143" s="765">
        <f>BUDGET!J53</f>
        <v>0</v>
      </c>
      <c r="J143" s="1162"/>
      <c r="K143" s="1163"/>
      <c r="L143" s="1163"/>
      <c r="M143" s="1164"/>
    </row>
    <row r="144" spans="2:13" x14ac:dyDescent="0.2">
      <c r="B144" s="763" t="str">
        <f>BUDGET!A54</f>
        <v>Maintenance</v>
      </c>
      <c r="C144" s="764">
        <f t="shared" si="2"/>
        <v>0</v>
      </c>
      <c r="D144" s="765">
        <f>BUDGET!J54</f>
        <v>0</v>
      </c>
      <c r="E144" s="765">
        <f>BUDGET!F54</f>
        <v>0</v>
      </c>
      <c r="F144" s="765">
        <f>BUDGET!G54</f>
        <v>0</v>
      </c>
      <c r="G144" s="765">
        <f>BUDGET!H54</f>
        <v>0</v>
      </c>
      <c r="H144" s="765">
        <f>BUDGET!I54</f>
        <v>0</v>
      </c>
      <c r="I144" s="765">
        <f>BUDGET!J54</f>
        <v>0</v>
      </c>
      <c r="J144" s="1162"/>
      <c r="K144" s="1163"/>
      <c r="L144" s="1163"/>
      <c r="M144" s="1164"/>
    </row>
    <row r="145" spans="2:13" x14ac:dyDescent="0.2">
      <c r="B145" s="763" t="str">
        <f>BUDGET!A55</f>
        <v>Copier Maintenance &amp; Lease</v>
      </c>
      <c r="C145" s="764">
        <f t="shared" si="2"/>
        <v>0</v>
      </c>
      <c r="D145" s="765">
        <f>BUDGET!J55</f>
        <v>0</v>
      </c>
      <c r="E145" s="765">
        <f>BUDGET!F55</f>
        <v>0</v>
      </c>
      <c r="F145" s="765">
        <f>BUDGET!G55</f>
        <v>0</v>
      </c>
      <c r="G145" s="765">
        <f>BUDGET!H55</f>
        <v>0</v>
      </c>
      <c r="H145" s="765">
        <f>BUDGET!I55</f>
        <v>0</v>
      </c>
      <c r="I145" s="765">
        <f>BUDGET!J55</f>
        <v>0</v>
      </c>
      <c r="J145" s="1162"/>
      <c r="K145" s="1163"/>
      <c r="L145" s="1163"/>
      <c r="M145" s="1164"/>
    </row>
    <row r="146" spans="2:13" x14ac:dyDescent="0.2">
      <c r="B146" s="763" t="str">
        <f>BUDGET!A56</f>
        <v>IT Consultant</v>
      </c>
      <c r="C146" s="764">
        <f t="shared" si="2"/>
        <v>0</v>
      </c>
      <c r="D146" s="765">
        <f>BUDGET!J56</f>
        <v>0</v>
      </c>
      <c r="E146" s="765">
        <f>BUDGET!F56</f>
        <v>0</v>
      </c>
      <c r="F146" s="765">
        <f>BUDGET!G56</f>
        <v>0</v>
      </c>
      <c r="G146" s="765">
        <f>BUDGET!H56</f>
        <v>0</v>
      </c>
      <c r="H146" s="765">
        <f>BUDGET!I56</f>
        <v>0</v>
      </c>
      <c r="I146" s="765">
        <f>BUDGET!J56</f>
        <v>0</v>
      </c>
      <c r="J146" s="1162"/>
      <c r="K146" s="1163"/>
      <c r="L146" s="1163"/>
      <c r="M146" s="1164"/>
    </row>
    <row r="147" spans="2:13" x14ac:dyDescent="0.2">
      <c r="B147" s="763" t="str">
        <f>BUDGET!A57</f>
        <v>Childcare/Cookservice</v>
      </c>
      <c r="C147" s="764">
        <f t="shared" si="2"/>
        <v>0</v>
      </c>
      <c r="D147" s="765">
        <f>BUDGET!J57</f>
        <v>0</v>
      </c>
      <c r="E147" s="765">
        <f>BUDGET!F57</f>
        <v>0</v>
      </c>
      <c r="F147" s="765">
        <f>BUDGET!G57</f>
        <v>0</v>
      </c>
      <c r="G147" s="765">
        <f>BUDGET!H57</f>
        <v>0</v>
      </c>
      <c r="H147" s="765">
        <f>BUDGET!I57</f>
        <v>0</v>
      </c>
      <c r="I147" s="765">
        <f>BUDGET!J57</f>
        <v>0</v>
      </c>
      <c r="J147" s="1162"/>
      <c r="K147" s="1163"/>
      <c r="L147" s="1163"/>
      <c r="M147" s="1164"/>
    </row>
    <row r="148" spans="2:13" x14ac:dyDescent="0.2">
      <c r="B148" s="766" t="str">
        <f>BUDGET!A58</f>
        <v>Equipment Rental &amp; Maintenance</v>
      </c>
      <c r="C148" s="764">
        <f t="shared" si="2"/>
        <v>0</v>
      </c>
      <c r="D148" s="765">
        <f>BUDGET!J58</f>
        <v>0</v>
      </c>
      <c r="E148" s="765">
        <f>BUDGET!F58</f>
        <v>0</v>
      </c>
      <c r="F148" s="765">
        <f>BUDGET!G58</f>
        <v>0</v>
      </c>
      <c r="G148" s="765">
        <f>BUDGET!H58</f>
        <v>0</v>
      </c>
      <c r="H148" s="765">
        <f>BUDGET!I58</f>
        <v>0</v>
      </c>
      <c r="I148" s="765">
        <f>BUDGET!J58</f>
        <v>0</v>
      </c>
      <c r="J148" s="1162"/>
      <c r="K148" s="1163"/>
      <c r="L148" s="1163"/>
      <c r="M148" s="1164"/>
    </row>
    <row r="149" spans="2:13" x14ac:dyDescent="0.2">
      <c r="B149" s="766" t="str">
        <f>BUDGET!A59</f>
        <v>Membership Dues/Subscriptions</v>
      </c>
      <c r="C149" s="764">
        <f t="shared" si="2"/>
        <v>0</v>
      </c>
      <c r="D149" s="765">
        <f>BUDGET!J59</f>
        <v>0</v>
      </c>
      <c r="E149" s="765">
        <f>BUDGET!F59</f>
        <v>0</v>
      </c>
      <c r="F149" s="765">
        <f>BUDGET!G59</f>
        <v>0</v>
      </c>
      <c r="G149" s="765">
        <f>BUDGET!H59</f>
        <v>0</v>
      </c>
      <c r="H149" s="765">
        <f>BUDGET!I59</f>
        <v>0</v>
      </c>
      <c r="I149" s="765">
        <f>BUDGET!J59</f>
        <v>0</v>
      </c>
      <c r="J149" s="1162"/>
      <c r="K149" s="1163"/>
      <c r="L149" s="1163"/>
      <c r="M149" s="1164"/>
    </row>
    <row r="150" spans="2:13" ht="25.5" x14ac:dyDescent="0.2">
      <c r="B150" s="766" t="str">
        <f>BUDGET!A60</f>
        <v>Employee Screenings                                                             (Background Check/Drug Screenings)</v>
      </c>
      <c r="C150" s="764">
        <f t="shared" si="2"/>
        <v>0</v>
      </c>
      <c r="D150" s="765">
        <f>BUDGET!J60</f>
        <v>0</v>
      </c>
      <c r="E150" s="765">
        <f>BUDGET!F60</f>
        <v>0</v>
      </c>
      <c r="F150" s="765">
        <f>BUDGET!G60</f>
        <v>0</v>
      </c>
      <c r="G150" s="765">
        <f>BUDGET!H60</f>
        <v>0</v>
      </c>
      <c r="H150" s="765">
        <f>BUDGET!I60</f>
        <v>0</v>
      </c>
      <c r="I150" s="765">
        <f>BUDGET!J60</f>
        <v>0</v>
      </c>
      <c r="J150" s="1162"/>
      <c r="K150" s="1163"/>
      <c r="L150" s="1163"/>
      <c r="M150" s="1164"/>
    </row>
    <row r="151" spans="2:13" x14ac:dyDescent="0.2">
      <c r="B151" s="766" t="str">
        <f>BUDGET!A61</f>
        <v>Printing</v>
      </c>
      <c r="C151" s="764">
        <f t="shared" ref="C151:C152" si="3">SUM(D151:I151)</f>
        <v>0</v>
      </c>
      <c r="D151" s="765">
        <f>BUDGET!J61</f>
        <v>0</v>
      </c>
      <c r="E151" s="765">
        <f>BUDGET!F61</f>
        <v>0</v>
      </c>
      <c r="F151" s="765">
        <f>BUDGET!G61</f>
        <v>0</v>
      </c>
      <c r="G151" s="765">
        <f>BUDGET!H61</f>
        <v>0</v>
      </c>
      <c r="H151" s="765">
        <f>BUDGET!I61</f>
        <v>0</v>
      </c>
      <c r="I151" s="765">
        <f>BUDGET!J61</f>
        <v>0</v>
      </c>
      <c r="J151" s="1153"/>
      <c r="K151" s="1154"/>
      <c r="L151" s="1154"/>
      <c r="M151" s="1155"/>
    </row>
    <row r="152" spans="2:13" x14ac:dyDescent="0.2">
      <c r="B152" s="766" t="str">
        <f>BUDGET!A62</f>
        <v>Public Outreach</v>
      </c>
      <c r="C152" s="764">
        <f t="shared" si="3"/>
        <v>0</v>
      </c>
      <c r="D152" s="765">
        <f>BUDGET!J62</f>
        <v>0</v>
      </c>
      <c r="E152" s="765">
        <f>BUDGET!F62</f>
        <v>0</v>
      </c>
      <c r="F152" s="765">
        <f>BUDGET!G62</f>
        <v>0</v>
      </c>
      <c r="G152" s="765">
        <f>BUDGET!H62</f>
        <v>0</v>
      </c>
      <c r="H152" s="765">
        <f>BUDGET!I62</f>
        <v>0</v>
      </c>
      <c r="I152" s="765">
        <f>BUDGET!J62</f>
        <v>0</v>
      </c>
      <c r="J152" s="1153"/>
      <c r="K152" s="1154"/>
      <c r="L152" s="1154"/>
      <c r="M152" s="1155"/>
    </row>
    <row r="153" spans="2:13" x14ac:dyDescent="0.2">
      <c r="B153" s="766" t="str">
        <f>BUDGET!A63</f>
        <v>Recruitment</v>
      </c>
      <c r="C153" s="764">
        <f t="shared" si="2"/>
        <v>0</v>
      </c>
      <c r="D153" s="765">
        <f>BUDGET!J63</f>
        <v>0</v>
      </c>
      <c r="E153" s="765">
        <f>BUDGET!F63</f>
        <v>0</v>
      </c>
      <c r="F153" s="765">
        <f>BUDGET!G63</f>
        <v>0</v>
      </c>
      <c r="G153" s="765">
        <f>BUDGET!H63</f>
        <v>0</v>
      </c>
      <c r="H153" s="765">
        <f>BUDGET!I63</f>
        <v>0</v>
      </c>
      <c r="I153" s="765">
        <f>BUDGET!J63</f>
        <v>0</v>
      </c>
      <c r="J153" s="1162"/>
      <c r="K153" s="1163"/>
      <c r="L153" s="1163"/>
      <c r="M153" s="1164"/>
    </row>
    <row r="154" spans="2:13" ht="15.75" thickBot="1" x14ac:dyDescent="0.25">
      <c r="B154" s="767" t="s">
        <v>257</v>
      </c>
      <c r="C154" s="768">
        <f>SUM(D154:I154)</f>
        <v>0</v>
      </c>
      <c r="D154" s="769">
        <f t="shared" ref="D154:I154" si="4">SUM(D140:D153)</f>
        <v>0</v>
      </c>
      <c r="E154" s="769">
        <f t="shared" si="4"/>
        <v>0</v>
      </c>
      <c r="F154" s="769">
        <f t="shared" si="4"/>
        <v>0</v>
      </c>
      <c r="G154" s="769">
        <f t="shared" si="4"/>
        <v>0</v>
      </c>
      <c r="H154" s="769">
        <f t="shared" si="4"/>
        <v>0</v>
      </c>
      <c r="I154" s="769">
        <f t="shared" si="4"/>
        <v>0</v>
      </c>
      <c r="J154" s="1168"/>
      <c r="K154" s="1169"/>
      <c r="L154" s="1169"/>
      <c r="M154" s="1170"/>
    </row>
    <row r="155" spans="2:13" ht="32.1" customHeight="1" thickBot="1" x14ac:dyDescent="0.25">
      <c r="B155" s="1198"/>
      <c r="C155" s="1198"/>
      <c r="D155" s="1198"/>
      <c r="E155" s="1198"/>
      <c r="F155" s="1198"/>
      <c r="G155" s="1198"/>
      <c r="H155" s="1198"/>
      <c r="I155" s="1235"/>
      <c r="J155" s="1198"/>
      <c r="K155" s="1198"/>
      <c r="L155" s="1198"/>
      <c r="M155" s="1198"/>
    </row>
    <row r="156" spans="2:13" ht="16.5" customHeight="1" thickBot="1" x14ac:dyDescent="0.3">
      <c r="B156" s="715" t="s">
        <v>197</v>
      </c>
      <c r="C156" s="716"/>
      <c r="D156" s="716"/>
      <c r="E156" s="716"/>
      <c r="F156" s="1193" t="s">
        <v>253</v>
      </c>
      <c r="G156" s="1193"/>
      <c r="H156" s="1193"/>
      <c r="I156" s="842">
        <f>BUDGET!D36</f>
        <v>0</v>
      </c>
      <c r="J156" s="736"/>
      <c r="K156" s="772"/>
      <c r="L156" s="716"/>
      <c r="M156" s="722"/>
    </row>
    <row r="157" spans="2:13" ht="16.5" customHeight="1" thickBot="1" x14ac:dyDescent="0.3">
      <c r="B157" s="717"/>
      <c r="C157" s="718"/>
      <c r="D157" s="718"/>
      <c r="E157" s="718"/>
      <c r="F157" s="1194" t="s">
        <v>254</v>
      </c>
      <c r="G157" s="1194"/>
      <c r="H157" s="1194"/>
      <c r="I157" s="843">
        <f>BUDGET!C36</f>
        <v>0</v>
      </c>
      <c r="J157" s="737"/>
      <c r="K157" s="773"/>
      <c r="L157" s="718"/>
      <c r="M157" s="724"/>
    </row>
    <row r="158" spans="2:13" ht="16.5" thickBot="1" x14ac:dyDescent="0.3">
      <c r="B158" s="770"/>
      <c r="C158" s="771"/>
      <c r="D158" s="771"/>
      <c r="E158" s="771"/>
      <c r="F158" s="1195" t="s">
        <v>252</v>
      </c>
      <c r="G158" s="1195"/>
      <c r="H158" s="1195"/>
      <c r="I158" s="843">
        <f>BUDGET!B36</f>
        <v>0</v>
      </c>
      <c r="J158" s="739"/>
      <c r="K158" s="771"/>
      <c r="L158" s="771"/>
      <c r="M158" s="774"/>
    </row>
    <row r="159" spans="2:13" ht="19.5" customHeight="1" x14ac:dyDescent="0.25">
      <c r="B159" s="775" t="s">
        <v>198</v>
      </c>
      <c r="C159" s="776"/>
      <c r="D159" s="777" t="s">
        <v>255</v>
      </c>
      <c r="E159" s="841">
        <f>BUDGET!D32</f>
        <v>0</v>
      </c>
      <c r="F159" s="778"/>
      <c r="G159" s="779" t="s">
        <v>251</v>
      </c>
      <c r="H159" s="841">
        <f>BUDGET!C32</f>
        <v>0</v>
      </c>
      <c r="I159" s="1222" t="s">
        <v>256</v>
      </c>
      <c r="J159" s="1223"/>
      <c r="K159" s="841">
        <f>BUDGET!B32</f>
        <v>0</v>
      </c>
      <c r="L159" s="778"/>
      <c r="M159" s="780"/>
    </row>
    <row r="160" spans="2:13" x14ac:dyDescent="0.2">
      <c r="B160" s="1275"/>
      <c r="C160" s="1276"/>
      <c r="D160" s="1276"/>
      <c r="E160" s="1276"/>
      <c r="F160" s="1276"/>
      <c r="G160" s="1276"/>
      <c r="H160" s="1276"/>
      <c r="I160" s="1276"/>
      <c r="J160" s="1276"/>
      <c r="K160" s="1276"/>
      <c r="L160" s="1276"/>
      <c r="M160" s="1277"/>
    </row>
    <row r="161" spans="2:13" x14ac:dyDescent="0.2">
      <c r="B161" s="1159"/>
      <c r="C161" s="1160"/>
      <c r="D161" s="1160"/>
      <c r="E161" s="1160"/>
      <c r="F161" s="1160"/>
      <c r="G161" s="1160"/>
      <c r="H161" s="1160"/>
      <c r="I161" s="1160"/>
      <c r="J161" s="1160"/>
      <c r="K161" s="1160"/>
      <c r="L161" s="1160"/>
      <c r="M161" s="1161"/>
    </row>
    <row r="162" spans="2:13" x14ac:dyDescent="0.2">
      <c r="B162" s="1159"/>
      <c r="C162" s="1160"/>
      <c r="D162" s="1160"/>
      <c r="E162" s="1160"/>
      <c r="F162" s="1160"/>
      <c r="G162" s="1160"/>
      <c r="H162" s="1160"/>
      <c r="I162" s="1160"/>
      <c r="J162" s="1160"/>
      <c r="K162" s="1160"/>
      <c r="L162" s="1160"/>
      <c r="M162" s="1161"/>
    </row>
    <row r="163" spans="2:13" x14ac:dyDescent="0.2">
      <c r="B163" s="1225"/>
      <c r="C163" s="1226"/>
      <c r="D163" s="1226"/>
      <c r="E163" s="1226"/>
      <c r="F163" s="1226"/>
      <c r="G163" s="1226"/>
      <c r="H163" s="1226"/>
      <c r="I163" s="1226"/>
      <c r="J163" s="1226"/>
      <c r="K163" s="1226"/>
      <c r="L163" s="1226"/>
      <c r="M163" s="1227"/>
    </row>
    <row r="164" spans="2:13" x14ac:dyDescent="0.2">
      <c r="B164" s="1225"/>
      <c r="C164" s="1226"/>
      <c r="D164" s="1226"/>
      <c r="E164" s="1226"/>
      <c r="F164" s="1226"/>
      <c r="G164" s="1226"/>
      <c r="H164" s="1226"/>
      <c r="I164" s="1226"/>
      <c r="J164" s="1226"/>
      <c r="K164" s="1226"/>
      <c r="L164" s="1226"/>
      <c r="M164" s="1227"/>
    </row>
    <row r="165" spans="2:13" x14ac:dyDescent="0.2">
      <c r="B165" s="1225"/>
      <c r="C165" s="1226"/>
      <c r="D165" s="1226"/>
      <c r="E165" s="1226"/>
      <c r="F165" s="1226"/>
      <c r="G165" s="1226"/>
      <c r="H165" s="1226"/>
      <c r="I165" s="1226"/>
      <c r="J165" s="1226"/>
      <c r="K165" s="1226"/>
      <c r="L165" s="1226"/>
      <c r="M165" s="1227"/>
    </row>
    <row r="166" spans="2:13" x14ac:dyDescent="0.2">
      <c r="B166" s="1159"/>
      <c r="C166" s="1160"/>
      <c r="D166" s="1160"/>
      <c r="E166" s="1160"/>
      <c r="F166" s="1160"/>
      <c r="G166" s="1160"/>
      <c r="H166" s="1160"/>
      <c r="I166" s="1160"/>
      <c r="J166" s="1160"/>
      <c r="K166" s="1160"/>
      <c r="L166" s="1160"/>
      <c r="M166" s="1161"/>
    </row>
    <row r="167" spans="2:13" x14ac:dyDescent="0.2">
      <c r="B167" s="1159"/>
      <c r="C167" s="1160"/>
      <c r="D167" s="1160"/>
      <c r="E167" s="1160"/>
      <c r="F167" s="1160"/>
      <c r="G167" s="1160"/>
      <c r="H167" s="1160"/>
      <c r="I167" s="1160"/>
      <c r="J167" s="1160"/>
      <c r="K167" s="1160"/>
      <c r="L167" s="1160"/>
      <c r="M167" s="1161"/>
    </row>
    <row r="168" spans="2:13" s="230" customFormat="1" ht="19.5" customHeight="1" x14ac:dyDescent="0.25">
      <c r="B168" s="781" t="s">
        <v>300</v>
      </c>
      <c r="C168" s="782"/>
      <c r="D168" s="783" t="s">
        <v>255</v>
      </c>
      <c r="E168" s="844">
        <f>BUDGET!D33</f>
        <v>0</v>
      </c>
      <c r="F168" s="784"/>
      <c r="G168" s="785" t="s">
        <v>251</v>
      </c>
      <c r="H168" s="844">
        <f>BUDGET!C33</f>
        <v>0</v>
      </c>
      <c r="I168" s="1229" t="s">
        <v>256</v>
      </c>
      <c r="J168" s="1230"/>
      <c r="K168" s="844">
        <f>BUDGET!B33</f>
        <v>0</v>
      </c>
      <c r="L168" s="784"/>
      <c r="M168" s="786"/>
    </row>
    <row r="169" spans="2:13" x14ac:dyDescent="0.2">
      <c r="B169" s="1159"/>
      <c r="C169" s="1160"/>
      <c r="D169" s="1160"/>
      <c r="E169" s="1160"/>
      <c r="F169" s="1160"/>
      <c r="G169" s="1160"/>
      <c r="H169" s="1160"/>
      <c r="I169" s="1160"/>
      <c r="J169" s="1160"/>
      <c r="K169" s="1160"/>
      <c r="L169" s="1160"/>
      <c r="M169" s="1161"/>
    </row>
    <row r="170" spans="2:13" x14ac:dyDescent="0.2">
      <c r="B170" s="1225"/>
      <c r="C170" s="1226"/>
      <c r="D170" s="1226"/>
      <c r="E170" s="1226"/>
      <c r="F170" s="1226"/>
      <c r="G170" s="1226"/>
      <c r="H170" s="1226"/>
      <c r="I170" s="1226"/>
      <c r="J170" s="1226"/>
      <c r="K170" s="1226"/>
      <c r="L170" s="1226"/>
      <c r="M170" s="1227"/>
    </row>
    <row r="171" spans="2:13" x14ac:dyDescent="0.2">
      <c r="B171" s="1225"/>
      <c r="C171" s="1226"/>
      <c r="D171" s="1226"/>
      <c r="E171" s="1226"/>
      <c r="F171" s="1226"/>
      <c r="G171" s="1226"/>
      <c r="H171" s="1226"/>
      <c r="I171" s="1226"/>
      <c r="J171" s="1226"/>
      <c r="K171" s="1226"/>
      <c r="L171" s="1226"/>
      <c r="M171" s="1227"/>
    </row>
    <row r="172" spans="2:13" x14ac:dyDescent="0.2">
      <c r="B172" s="1225"/>
      <c r="C172" s="1226"/>
      <c r="D172" s="1226"/>
      <c r="E172" s="1226"/>
      <c r="F172" s="1226"/>
      <c r="G172" s="1226"/>
      <c r="H172" s="1226"/>
      <c r="I172" s="1226"/>
      <c r="J172" s="1226"/>
      <c r="K172" s="1226"/>
      <c r="L172" s="1226"/>
      <c r="M172" s="1227"/>
    </row>
    <row r="173" spans="2:13" x14ac:dyDescent="0.2">
      <c r="B173" s="1225"/>
      <c r="C173" s="1226"/>
      <c r="D173" s="1226"/>
      <c r="E173" s="1226"/>
      <c r="F173" s="1226"/>
      <c r="G173" s="1226"/>
      <c r="H173" s="1226"/>
      <c r="I173" s="1226"/>
      <c r="J173" s="1226"/>
      <c r="K173" s="1226"/>
      <c r="L173" s="1226"/>
      <c r="M173" s="1227"/>
    </row>
    <row r="174" spans="2:13" x14ac:dyDescent="0.2">
      <c r="B174" s="1225"/>
      <c r="C174" s="1226"/>
      <c r="D174" s="1226"/>
      <c r="E174" s="1226"/>
      <c r="F174" s="1226"/>
      <c r="G174" s="1226"/>
      <c r="H174" s="1226"/>
      <c r="I174" s="1226"/>
      <c r="J174" s="1226"/>
      <c r="K174" s="1226"/>
      <c r="L174" s="1226"/>
      <c r="M174" s="1227"/>
    </row>
    <row r="175" spans="2:13" x14ac:dyDescent="0.2">
      <c r="B175" s="1225"/>
      <c r="C175" s="1226"/>
      <c r="D175" s="1226"/>
      <c r="E175" s="1226"/>
      <c r="F175" s="1226"/>
      <c r="G175" s="1226"/>
      <c r="H175" s="1226"/>
      <c r="I175" s="1226"/>
      <c r="J175" s="1226"/>
      <c r="K175" s="1226"/>
      <c r="L175" s="1226"/>
      <c r="M175" s="1227"/>
    </row>
    <row r="176" spans="2:13" x14ac:dyDescent="0.2">
      <c r="B176" s="1171"/>
      <c r="C176" s="1172"/>
      <c r="D176" s="1172"/>
      <c r="E176" s="1172"/>
      <c r="F176" s="1172"/>
      <c r="G176" s="1172"/>
      <c r="H176" s="1172"/>
      <c r="I176" s="1172"/>
      <c r="J176" s="1172"/>
      <c r="K176" s="1172"/>
      <c r="L176" s="1172"/>
      <c r="M176" s="1173"/>
    </row>
    <row r="177" spans="2:13" s="230" customFormat="1" ht="19.5" customHeight="1" x14ac:dyDescent="0.25">
      <c r="B177" s="787" t="s">
        <v>301</v>
      </c>
      <c r="C177" s="776"/>
      <c r="D177" s="777" t="s">
        <v>255</v>
      </c>
      <c r="E177" s="841">
        <f>BUDGET!D34</f>
        <v>0</v>
      </c>
      <c r="F177" s="778"/>
      <c r="G177" s="779" t="s">
        <v>251</v>
      </c>
      <c r="H177" s="841">
        <f>BUDGET!C34</f>
        <v>0</v>
      </c>
      <c r="I177" s="1229" t="s">
        <v>256</v>
      </c>
      <c r="J177" s="1230"/>
      <c r="K177" s="841">
        <f>BUDGET!B34</f>
        <v>0</v>
      </c>
      <c r="L177" s="778"/>
      <c r="M177" s="780"/>
    </row>
    <row r="178" spans="2:13" x14ac:dyDescent="0.2">
      <c r="B178" s="1165"/>
      <c r="C178" s="1166"/>
      <c r="D178" s="1166"/>
      <c r="E178" s="1166"/>
      <c r="F178" s="1166"/>
      <c r="G178" s="1166"/>
      <c r="H178" s="1166"/>
      <c r="I178" s="1166"/>
      <c r="J178" s="1166"/>
      <c r="K178" s="1166"/>
      <c r="L178" s="1166"/>
      <c r="M178" s="1167"/>
    </row>
    <row r="179" spans="2:13" x14ac:dyDescent="0.2">
      <c r="B179" s="1159"/>
      <c r="C179" s="1160"/>
      <c r="D179" s="1160"/>
      <c r="E179" s="1160"/>
      <c r="F179" s="1160"/>
      <c r="G179" s="1160"/>
      <c r="H179" s="1160"/>
      <c r="I179" s="1160"/>
      <c r="J179" s="1160"/>
      <c r="K179" s="1160"/>
      <c r="L179" s="1160"/>
      <c r="M179" s="1161"/>
    </row>
    <row r="180" spans="2:13" x14ac:dyDescent="0.2">
      <c r="B180" s="1159"/>
      <c r="C180" s="1160"/>
      <c r="D180" s="1160"/>
      <c r="E180" s="1160"/>
      <c r="F180" s="1160"/>
      <c r="G180" s="1160"/>
      <c r="H180" s="1160"/>
      <c r="I180" s="1160"/>
      <c r="J180" s="1160"/>
      <c r="K180" s="1160"/>
      <c r="L180" s="1160"/>
      <c r="M180" s="1161"/>
    </row>
    <row r="181" spans="2:13" x14ac:dyDescent="0.2">
      <c r="B181" s="1159"/>
      <c r="C181" s="1160"/>
      <c r="D181" s="1160"/>
      <c r="E181" s="1160"/>
      <c r="F181" s="1160"/>
      <c r="G181" s="1160"/>
      <c r="H181" s="1160"/>
      <c r="I181" s="1160"/>
      <c r="J181" s="1160"/>
      <c r="K181" s="1160"/>
      <c r="L181" s="1160"/>
      <c r="M181" s="1161"/>
    </row>
    <row r="182" spans="2:13" x14ac:dyDescent="0.2">
      <c r="B182" s="1159"/>
      <c r="C182" s="1160"/>
      <c r="D182" s="1160"/>
      <c r="E182" s="1160"/>
      <c r="F182" s="1160"/>
      <c r="G182" s="1160"/>
      <c r="H182" s="1160"/>
      <c r="I182" s="1160"/>
      <c r="J182" s="1160"/>
      <c r="K182" s="1160"/>
      <c r="L182" s="1160"/>
      <c r="M182" s="1161"/>
    </row>
    <row r="183" spans="2:13" x14ac:dyDescent="0.2">
      <c r="B183" s="1159"/>
      <c r="C183" s="1160"/>
      <c r="D183" s="1160"/>
      <c r="E183" s="1160"/>
      <c r="F183" s="1160"/>
      <c r="G183" s="1160"/>
      <c r="H183" s="1160"/>
      <c r="I183" s="1160"/>
      <c r="J183" s="1160"/>
      <c r="K183" s="1160"/>
      <c r="L183" s="1160"/>
      <c r="M183" s="1161"/>
    </row>
    <row r="184" spans="2:13" x14ac:dyDescent="0.2">
      <c r="B184" s="1159"/>
      <c r="C184" s="1160"/>
      <c r="D184" s="1160"/>
      <c r="E184" s="1160"/>
      <c r="F184" s="1160"/>
      <c r="G184" s="1160"/>
      <c r="H184" s="1160"/>
      <c r="I184" s="1160"/>
      <c r="J184" s="1160"/>
      <c r="K184" s="1160"/>
      <c r="L184" s="1160"/>
      <c r="M184" s="1161"/>
    </row>
    <row r="185" spans="2:13" x14ac:dyDescent="0.2">
      <c r="B185" s="1171"/>
      <c r="C185" s="1172"/>
      <c r="D185" s="1172"/>
      <c r="E185" s="1172"/>
      <c r="F185" s="1172"/>
      <c r="G185" s="1172"/>
      <c r="H185" s="1172"/>
      <c r="I185" s="1172"/>
      <c r="J185" s="1172"/>
      <c r="K185" s="1172"/>
      <c r="L185" s="1172"/>
      <c r="M185" s="1173"/>
    </row>
    <row r="186" spans="2:13" s="230" customFormat="1" ht="19.5" customHeight="1" x14ac:dyDescent="0.25">
      <c r="B186" s="787" t="s">
        <v>302</v>
      </c>
      <c r="C186" s="776"/>
      <c r="D186" s="777" t="s">
        <v>255</v>
      </c>
      <c r="E186" s="841">
        <f>BUDGET!D35</f>
        <v>0</v>
      </c>
      <c r="F186" s="778"/>
      <c r="G186" s="779" t="s">
        <v>251</v>
      </c>
      <c r="H186" s="841">
        <f>BUDGET!C35</f>
        <v>0</v>
      </c>
      <c r="I186" s="1222" t="s">
        <v>256</v>
      </c>
      <c r="J186" s="1223"/>
      <c r="K186" s="841">
        <f>BUDGET!B35</f>
        <v>0</v>
      </c>
      <c r="L186" s="778"/>
      <c r="M186" s="780"/>
    </row>
    <row r="187" spans="2:13" x14ac:dyDescent="0.2">
      <c r="B187" s="1165"/>
      <c r="C187" s="1166"/>
      <c r="D187" s="1166"/>
      <c r="E187" s="1166"/>
      <c r="F187" s="1166"/>
      <c r="G187" s="1166"/>
      <c r="H187" s="1166"/>
      <c r="I187" s="1166"/>
      <c r="J187" s="1166"/>
      <c r="K187" s="1166"/>
      <c r="L187" s="1166"/>
      <c r="M187" s="1167"/>
    </row>
    <row r="188" spans="2:13" x14ac:dyDescent="0.2">
      <c r="B188" s="1159"/>
      <c r="C188" s="1160"/>
      <c r="D188" s="1160"/>
      <c r="E188" s="1160"/>
      <c r="F188" s="1160"/>
      <c r="G188" s="1160"/>
      <c r="H188" s="1160"/>
      <c r="I188" s="1160"/>
      <c r="J188" s="1160"/>
      <c r="K188" s="1160"/>
      <c r="L188" s="1160"/>
      <c r="M188" s="1161"/>
    </row>
    <row r="189" spans="2:13" x14ac:dyDescent="0.2">
      <c r="B189" s="1159"/>
      <c r="C189" s="1160"/>
      <c r="D189" s="1160"/>
      <c r="E189" s="1160"/>
      <c r="F189" s="1160"/>
      <c r="G189" s="1160"/>
      <c r="H189" s="1160"/>
      <c r="I189" s="1160"/>
      <c r="J189" s="1160"/>
      <c r="K189" s="1160"/>
      <c r="L189" s="1160"/>
      <c r="M189" s="1161"/>
    </row>
    <row r="190" spans="2:13" x14ac:dyDescent="0.2">
      <c r="B190" s="1159"/>
      <c r="C190" s="1160"/>
      <c r="D190" s="1160"/>
      <c r="E190" s="1160"/>
      <c r="F190" s="1160"/>
      <c r="G190" s="1160"/>
      <c r="H190" s="1160"/>
      <c r="I190" s="1160"/>
      <c r="J190" s="1160"/>
      <c r="K190" s="1160"/>
      <c r="L190" s="1160"/>
      <c r="M190" s="1161"/>
    </row>
    <row r="191" spans="2:13" x14ac:dyDescent="0.2">
      <c r="B191" s="1159"/>
      <c r="C191" s="1160"/>
      <c r="D191" s="1160"/>
      <c r="E191" s="1160"/>
      <c r="F191" s="1160"/>
      <c r="G191" s="1160"/>
      <c r="H191" s="1160"/>
      <c r="I191" s="1160"/>
      <c r="J191" s="1160"/>
      <c r="K191" s="1160"/>
      <c r="L191" s="1160"/>
      <c r="M191" s="1161"/>
    </row>
    <row r="192" spans="2:13" x14ac:dyDescent="0.2">
      <c r="B192" s="1159"/>
      <c r="C192" s="1160"/>
      <c r="D192" s="1160"/>
      <c r="E192" s="1160"/>
      <c r="F192" s="1160"/>
      <c r="G192" s="1160"/>
      <c r="H192" s="1160"/>
      <c r="I192" s="1160"/>
      <c r="J192" s="1160"/>
      <c r="K192" s="1160"/>
      <c r="L192" s="1160"/>
      <c r="M192" s="1161"/>
    </row>
    <row r="193" spans="2:13" x14ac:dyDescent="0.2">
      <c r="B193" s="1159"/>
      <c r="C193" s="1160"/>
      <c r="D193" s="1160"/>
      <c r="E193" s="1160"/>
      <c r="F193" s="1160"/>
      <c r="G193" s="1160"/>
      <c r="H193" s="1160"/>
      <c r="I193" s="1160"/>
      <c r="J193" s="1160"/>
      <c r="K193" s="1160"/>
      <c r="L193" s="1160"/>
      <c r="M193" s="1161"/>
    </row>
    <row r="194" spans="2:13" ht="15.75" thickBot="1" x14ac:dyDescent="0.25">
      <c r="B194" s="1190"/>
      <c r="C194" s="1191"/>
      <c r="D194" s="1191"/>
      <c r="E194" s="1191"/>
      <c r="F194" s="1191"/>
      <c r="G194" s="1191"/>
      <c r="H194" s="1191"/>
      <c r="I194" s="1191"/>
      <c r="J194" s="1191"/>
      <c r="K194" s="1191"/>
      <c r="L194" s="1191"/>
      <c r="M194" s="1192"/>
    </row>
    <row r="195" spans="2:13" ht="32.1" customHeight="1" thickBot="1" x14ac:dyDescent="0.25">
      <c r="B195" s="1224"/>
      <c r="C195" s="1224"/>
      <c r="D195" s="1224"/>
      <c r="E195" s="1224"/>
      <c r="F195" s="1224"/>
      <c r="G195" s="1224"/>
      <c r="H195" s="1224"/>
      <c r="I195" s="1224"/>
      <c r="J195" s="1224"/>
      <c r="K195" s="1224"/>
      <c r="L195" s="1224"/>
      <c r="M195" s="1224"/>
    </row>
    <row r="196" spans="2:13" ht="16.5" customHeight="1" thickBot="1" x14ac:dyDescent="0.3">
      <c r="B196" s="715" t="s">
        <v>199</v>
      </c>
      <c r="C196" s="716"/>
      <c r="D196" s="716"/>
      <c r="E196" s="716"/>
      <c r="F196" s="1193" t="s">
        <v>253</v>
      </c>
      <c r="G196" s="1193"/>
      <c r="H196" s="1193"/>
      <c r="I196" s="842">
        <f>BUDGET!D41</f>
        <v>0</v>
      </c>
      <c r="J196" s="736"/>
      <c r="K196" s="736"/>
      <c r="L196" s="716"/>
      <c r="M196" s="722"/>
    </row>
    <row r="197" spans="2:13" ht="16.5" customHeight="1" thickBot="1" x14ac:dyDescent="0.3">
      <c r="B197" s="717"/>
      <c r="C197" s="718"/>
      <c r="D197" s="718"/>
      <c r="E197" s="718"/>
      <c r="F197" s="788"/>
      <c r="G197" s="1194" t="s">
        <v>251</v>
      </c>
      <c r="H197" s="1194"/>
      <c r="I197" s="843">
        <f>BUDGET!C41</f>
        <v>0</v>
      </c>
      <c r="J197" s="737"/>
      <c r="K197" s="738"/>
      <c r="L197" s="718"/>
      <c r="M197" s="724"/>
    </row>
    <row r="198" spans="2:13" ht="16.5" thickBot="1" x14ac:dyDescent="0.3">
      <c r="B198" s="789"/>
      <c r="C198" s="790"/>
      <c r="D198" s="790"/>
      <c r="E198" s="790"/>
      <c r="F198" s="791"/>
      <c r="G198" s="1195" t="s">
        <v>256</v>
      </c>
      <c r="H198" s="1195"/>
      <c r="I198" s="843">
        <f>BUDGET!B41</f>
        <v>0</v>
      </c>
      <c r="J198" s="792"/>
      <c r="K198" s="792"/>
      <c r="L198" s="790"/>
      <c r="M198" s="793"/>
    </row>
    <row r="199" spans="2:13" ht="19.5" customHeight="1" x14ac:dyDescent="0.25">
      <c r="B199" s="794" t="s">
        <v>386</v>
      </c>
      <c r="C199" s="795"/>
      <c r="D199" s="777" t="s">
        <v>255</v>
      </c>
      <c r="E199" s="841">
        <f>BUDGET!D38</f>
        <v>0</v>
      </c>
      <c r="F199" s="778"/>
      <c r="G199" s="779" t="s">
        <v>251</v>
      </c>
      <c r="H199" s="841">
        <f>BUDGET!C38</f>
        <v>0</v>
      </c>
      <c r="I199" s="1222" t="s">
        <v>256</v>
      </c>
      <c r="J199" s="1223"/>
      <c r="K199" s="841">
        <f>BUDGET!B38</f>
        <v>0</v>
      </c>
      <c r="L199" s="778"/>
      <c r="M199" s="780"/>
    </row>
    <row r="200" spans="2:13" x14ac:dyDescent="0.2">
      <c r="B200" s="1165"/>
      <c r="C200" s="1166"/>
      <c r="D200" s="1166"/>
      <c r="E200" s="1166"/>
      <c r="F200" s="1166"/>
      <c r="G200" s="1166"/>
      <c r="H200" s="1166"/>
      <c r="I200" s="1166"/>
      <c r="J200" s="1166"/>
      <c r="K200" s="1166"/>
      <c r="L200" s="1166"/>
      <c r="M200" s="1167"/>
    </row>
    <row r="201" spans="2:13" x14ac:dyDescent="0.2">
      <c r="B201" s="1159"/>
      <c r="C201" s="1160"/>
      <c r="D201" s="1160"/>
      <c r="E201" s="1160"/>
      <c r="F201" s="1160"/>
      <c r="G201" s="1160"/>
      <c r="H201" s="1160"/>
      <c r="I201" s="1160"/>
      <c r="J201" s="1160"/>
      <c r="K201" s="1160"/>
      <c r="L201" s="1160"/>
      <c r="M201" s="1161"/>
    </row>
    <row r="202" spans="2:13" x14ac:dyDescent="0.2">
      <c r="B202" s="1159"/>
      <c r="C202" s="1160"/>
      <c r="D202" s="1160"/>
      <c r="E202" s="1160"/>
      <c r="F202" s="1160"/>
      <c r="G202" s="1160"/>
      <c r="H202" s="1160"/>
      <c r="I202" s="1160"/>
      <c r="J202" s="1160"/>
      <c r="K202" s="1160"/>
      <c r="L202" s="1160"/>
      <c r="M202" s="1161"/>
    </row>
    <row r="203" spans="2:13" x14ac:dyDescent="0.2">
      <c r="B203" s="1159"/>
      <c r="C203" s="1160"/>
      <c r="D203" s="1160"/>
      <c r="E203" s="1160"/>
      <c r="F203" s="1160"/>
      <c r="G203" s="1160"/>
      <c r="H203" s="1160"/>
      <c r="I203" s="1160"/>
      <c r="J203" s="1160"/>
      <c r="K203" s="1160"/>
      <c r="L203" s="1160"/>
      <c r="M203" s="1161"/>
    </row>
    <row r="204" spans="2:13" x14ac:dyDescent="0.2">
      <c r="B204" s="1159"/>
      <c r="C204" s="1160"/>
      <c r="D204" s="1160"/>
      <c r="E204" s="1160"/>
      <c r="F204" s="1160"/>
      <c r="G204" s="1160"/>
      <c r="H204" s="1160"/>
      <c r="I204" s="1160"/>
      <c r="J204" s="1160"/>
      <c r="K204" s="1160"/>
      <c r="L204" s="1160"/>
      <c r="M204" s="1161"/>
    </row>
    <row r="205" spans="2:13" x14ac:dyDescent="0.2">
      <c r="B205" s="1159"/>
      <c r="C205" s="1160"/>
      <c r="D205" s="1160"/>
      <c r="E205" s="1160"/>
      <c r="F205" s="1160"/>
      <c r="G205" s="1160"/>
      <c r="H205" s="1160"/>
      <c r="I205" s="1160"/>
      <c r="J205" s="1160"/>
      <c r="K205" s="1160"/>
      <c r="L205" s="1160"/>
      <c r="M205" s="1161"/>
    </row>
    <row r="206" spans="2:13" x14ac:dyDescent="0.2">
      <c r="B206" s="1159"/>
      <c r="C206" s="1160"/>
      <c r="D206" s="1160"/>
      <c r="E206" s="1160"/>
      <c r="F206" s="1160"/>
      <c r="G206" s="1160"/>
      <c r="H206" s="1160"/>
      <c r="I206" s="1160"/>
      <c r="J206" s="1160"/>
      <c r="K206" s="1160"/>
      <c r="L206" s="1160"/>
      <c r="M206" s="1161"/>
    </row>
    <row r="207" spans="2:13" x14ac:dyDescent="0.2">
      <c r="B207" s="1171"/>
      <c r="C207" s="1172"/>
      <c r="D207" s="1172"/>
      <c r="E207" s="1172"/>
      <c r="F207" s="1172"/>
      <c r="G207" s="1172"/>
      <c r="H207" s="1172"/>
      <c r="I207" s="1172"/>
      <c r="J207" s="1172"/>
      <c r="K207" s="1172"/>
      <c r="L207" s="1172"/>
      <c r="M207" s="1173"/>
    </row>
    <row r="208" spans="2:13" ht="30" customHeight="1" x14ac:dyDescent="0.25">
      <c r="B208" s="796" t="s">
        <v>387</v>
      </c>
      <c r="C208" s="797"/>
      <c r="D208" s="777" t="s">
        <v>255</v>
      </c>
      <c r="E208" s="841">
        <f>BUDGET!D39</f>
        <v>0</v>
      </c>
      <c r="F208" s="778"/>
      <c r="G208" s="779" t="s">
        <v>251</v>
      </c>
      <c r="H208" s="841">
        <f>BUDGET!C39</f>
        <v>0</v>
      </c>
      <c r="I208" s="1222" t="s">
        <v>256</v>
      </c>
      <c r="J208" s="1223"/>
      <c r="K208" s="841">
        <f>BUDGET!B39</f>
        <v>0</v>
      </c>
      <c r="L208" s="778"/>
      <c r="M208" s="780"/>
    </row>
    <row r="209" spans="2:13" x14ac:dyDescent="0.2">
      <c r="B209" s="1165"/>
      <c r="C209" s="1166"/>
      <c r="D209" s="1166"/>
      <c r="E209" s="1166"/>
      <c r="F209" s="1166"/>
      <c r="G209" s="1166"/>
      <c r="H209" s="1166"/>
      <c r="I209" s="1166"/>
      <c r="J209" s="1166"/>
      <c r="K209" s="1166"/>
      <c r="L209" s="1166"/>
      <c r="M209" s="1167"/>
    </row>
    <row r="210" spans="2:13" x14ac:dyDescent="0.2">
      <c r="B210" s="1159"/>
      <c r="C210" s="1160"/>
      <c r="D210" s="1160"/>
      <c r="E210" s="1160"/>
      <c r="F210" s="1160"/>
      <c r="G210" s="1160"/>
      <c r="H210" s="1160"/>
      <c r="I210" s="1160"/>
      <c r="J210" s="1160"/>
      <c r="K210" s="1160"/>
      <c r="L210" s="1160"/>
      <c r="M210" s="1161"/>
    </row>
    <row r="211" spans="2:13" x14ac:dyDescent="0.2">
      <c r="B211" s="1159"/>
      <c r="C211" s="1160"/>
      <c r="D211" s="1160"/>
      <c r="E211" s="1160"/>
      <c r="F211" s="1160"/>
      <c r="G211" s="1160"/>
      <c r="H211" s="1160"/>
      <c r="I211" s="1160"/>
      <c r="J211" s="1160"/>
      <c r="K211" s="1160"/>
      <c r="L211" s="1160"/>
      <c r="M211" s="1161"/>
    </row>
    <row r="212" spans="2:13" x14ac:dyDescent="0.2">
      <c r="B212" s="1159"/>
      <c r="C212" s="1160"/>
      <c r="D212" s="1160"/>
      <c r="E212" s="1160"/>
      <c r="F212" s="1160"/>
      <c r="G212" s="1160"/>
      <c r="H212" s="1160"/>
      <c r="I212" s="1160"/>
      <c r="J212" s="1160"/>
      <c r="K212" s="1160"/>
      <c r="L212" s="1160"/>
      <c r="M212" s="1161"/>
    </row>
    <row r="213" spans="2:13" x14ac:dyDescent="0.2">
      <c r="B213" s="1159"/>
      <c r="C213" s="1160"/>
      <c r="D213" s="1160"/>
      <c r="E213" s="1160"/>
      <c r="F213" s="1160"/>
      <c r="G213" s="1160"/>
      <c r="H213" s="1160"/>
      <c r="I213" s="1160"/>
      <c r="J213" s="1160"/>
      <c r="K213" s="1160"/>
      <c r="L213" s="1160"/>
      <c r="M213" s="1161"/>
    </row>
    <row r="214" spans="2:13" x14ac:dyDescent="0.2">
      <c r="B214" s="1159"/>
      <c r="C214" s="1160"/>
      <c r="D214" s="1160"/>
      <c r="E214" s="1160"/>
      <c r="F214" s="1160"/>
      <c r="G214" s="1160"/>
      <c r="H214" s="1160"/>
      <c r="I214" s="1160"/>
      <c r="J214" s="1160"/>
      <c r="K214" s="1160"/>
      <c r="L214" s="1160"/>
      <c r="M214" s="1161"/>
    </row>
    <row r="215" spans="2:13" x14ac:dyDescent="0.2">
      <c r="B215" s="1159"/>
      <c r="C215" s="1160"/>
      <c r="D215" s="1160"/>
      <c r="E215" s="1160"/>
      <c r="F215" s="1160"/>
      <c r="G215" s="1160"/>
      <c r="H215" s="1160"/>
      <c r="I215" s="1160"/>
      <c r="J215" s="1160"/>
      <c r="K215" s="1160"/>
      <c r="L215" s="1160"/>
      <c r="M215" s="1161"/>
    </row>
    <row r="216" spans="2:13" x14ac:dyDescent="0.2">
      <c r="B216" s="1171"/>
      <c r="C216" s="1172"/>
      <c r="D216" s="1172"/>
      <c r="E216" s="1172"/>
      <c r="F216" s="1172"/>
      <c r="G216" s="1172"/>
      <c r="H216" s="1172"/>
      <c r="I216" s="1172"/>
      <c r="J216" s="1172"/>
      <c r="K216" s="1172"/>
      <c r="L216" s="1172"/>
      <c r="M216" s="1173"/>
    </row>
    <row r="217" spans="2:13" ht="30.75" customHeight="1" x14ac:dyDescent="0.25">
      <c r="B217" s="796" t="s">
        <v>388</v>
      </c>
      <c r="C217" s="797"/>
      <c r="D217" s="777" t="s">
        <v>255</v>
      </c>
      <c r="E217" s="841">
        <f>BUDGET!D40</f>
        <v>0</v>
      </c>
      <c r="F217" s="778"/>
      <c r="G217" s="779" t="s">
        <v>251</v>
      </c>
      <c r="H217" s="841">
        <f>BUDGET!C40</f>
        <v>0</v>
      </c>
      <c r="I217" s="1222" t="s">
        <v>256</v>
      </c>
      <c r="J217" s="1223"/>
      <c r="K217" s="841">
        <f>BUDGET!B40</f>
        <v>0</v>
      </c>
      <c r="L217" s="778"/>
      <c r="M217" s="780"/>
    </row>
    <row r="218" spans="2:13" x14ac:dyDescent="0.2">
      <c r="B218" s="1268"/>
      <c r="C218" s="1269"/>
      <c r="D218" s="1269"/>
      <c r="E218" s="1269"/>
      <c r="F218" s="1269"/>
      <c r="G218" s="1269"/>
      <c r="H218" s="1269"/>
      <c r="I218" s="1269"/>
      <c r="J218" s="1269"/>
      <c r="K218" s="1269"/>
      <c r="L218" s="1269"/>
      <c r="M218" s="1270"/>
    </row>
    <row r="219" spans="2:13" x14ac:dyDescent="0.2">
      <c r="B219" s="1266"/>
      <c r="C219" s="1163"/>
      <c r="D219" s="1163"/>
      <c r="E219" s="1163"/>
      <c r="F219" s="1163"/>
      <c r="G219" s="1163"/>
      <c r="H219" s="1163"/>
      <c r="I219" s="1163"/>
      <c r="J219" s="1163"/>
      <c r="K219" s="1163"/>
      <c r="L219" s="1163"/>
      <c r="M219" s="1164"/>
    </row>
    <row r="220" spans="2:13" x14ac:dyDescent="0.2">
      <c r="B220" s="1266"/>
      <c r="C220" s="1163"/>
      <c r="D220" s="1163"/>
      <c r="E220" s="1163"/>
      <c r="F220" s="1163"/>
      <c r="G220" s="1163"/>
      <c r="H220" s="1163"/>
      <c r="I220" s="1163"/>
      <c r="J220" s="1163"/>
      <c r="K220" s="1163"/>
      <c r="L220" s="1163"/>
      <c r="M220" s="1164"/>
    </row>
    <row r="221" spans="2:13" x14ac:dyDescent="0.2">
      <c r="B221" s="1266"/>
      <c r="C221" s="1163"/>
      <c r="D221" s="1163"/>
      <c r="E221" s="1163"/>
      <c r="F221" s="1163"/>
      <c r="G221" s="1163"/>
      <c r="H221" s="1163"/>
      <c r="I221" s="1163"/>
      <c r="J221" s="1163"/>
      <c r="K221" s="1163"/>
      <c r="L221" s="1163"/>
      <c r="M221" s="1164"/>
    </row>
    <row r="222" spans="2:13" x14ac:dyDescent="0.2">
      <c r="B222" s="1266"/>
      <c r="C222" s="1163"/>
      <c r="D222" s="1163"/>
      <c r="E222" s="1163"/>
      <c r="F222" s="1163"/>
      <c r="G222" s="1163"/>
      <c r="H222" s="1163"/>
      <c r="I222" s="1163"/>
      <c r="J222" s="1163"/>
      <c r="K222" s="1163"/>
      <c r="L222" s="1163"/>
      <c r="M222" s="1164"/>
    </row>
    <row r="223" spans="2:13" x14ac:dyDescent="0.2">
      <c r="B223" s="1266"/>
      <c r="C223" s="1163"/>
      <c r="D223" s="1163"/>
      <c r="E223" s="1163"/>
      <c r="F223" s="1163"/>
      <c r="G223" s="1163"/>
      <c r="H223" s="1163"/>
      <c r="I223" s="1163"/>
      <c r="J223" s="1163"/>
      <c r="K223" s="1163"/>
      <c r="L223" s="1163"/>
      <c r="M223" s="1164"/>
    </row>
    <row r="224" spans="2:13" x14ac:dyDescent="0.2">
      <c r="B224" s="1266"/>
      <c r="C224" s="1163"/>
      <c r="D224" s="1163"/>
      <c r="E224" s="1163"/>
      <c r="F224" s="1163"/>
      <c r="G224" s="1163"/>
      <c r="H224" s="1163"/>
      <c r="I224" s="1163"/>
      <c r="J224" s="1163"/>
      <c r="K224" s="1163"/>
      <c r="L224" s="1163"/>
      <c r="M224" s="1164"/>
    </row>
    <row r="225" spans="2:13" ht="15.75" thickBot="1" x14ac:dyDescent="0.25">
      <c r="B225" s="1267"/>
      <c r="C225" s="1169"/>
      <c r="D225" s="1169"/>
      <c r="E225" s="1169"/>
      <c r="F225" s="1169"/>
      <c r="G225" s="1169"/>
      <c r="H225" s="1169"/>
      <c r="I225" s="1169"/>
      <c r="J225" s="1169"/>
      <c r="K225" s="1169"/>
      <c r="L225" s="1169"/>
      <c r="M225" s="1170"/>
    </row>
    <row r="226" spans="2:13" ht="32.1" customHeight="1" thickBot="1" x14ac:dyDescent="0.25">
      <c r="B226" s="1224"/>
      <c r="C226" s="1224"/>
      <c r="D226" s="1224"/>
      <c r="E226" s="1224"/>
      <c r="F226" s="1224"/>
      <c r="G226" s="1224"/>
      <c r="H226" s="1224"/>
      <c r="I226" s="1224"/>
      <c r="J226" s="1224"/>
      <c r="K226" s="1224"/>
      <c r="L226" s="1224"/>
      <c r="M226" s="1224"/>
    </row>
    <row r="227" spans="2:13" ht="16.5" customHeight="1" thickBot="1" x14ac:dyDescent="0.25">
      <c r="B227" s="1279" t="s">
        <v>303</v>
      </c>
      <c r="C227" s="1280"/>
      <c r="D227" s="1280"/>
      <c r="E227" s="798"/>
      <c r="F227" s="1272" t="s">
        <v>253</v>
      </c>
      <c r="G227" s="1272"/>
      <c r="H227" s="1272"/>
      <c r="I227" s="842">
        <f>BUDGET!D42</f>
        <v>0</v>
      </c>
      <c r="J227" s="801"/>
      <c r="K227" s="1273"/>
      <c r="L227" s="1273"/>
      <c r="M227" s="1274"/>
    </row>
    <row r="228" spans="2:13" ht="16.5" customHeight="1" thickBot="1" x14ac:dyDescent="0.25">
      <c r="B228" s="1262" t="s">
        <v>258</v>
      </c>
      <c r="C228" s="1263"/>
      <c r="D228" s="1263"/>
      <c r="E228" s="1263"/>
      <c r="F228" s="799"/>
      <c r="G228" s="1278" t="s">
        <v>251</v>
      </c>
      <c r="H228" s="1278"/>
      <c r="I228" s="842">
        <f>BUDGET!C42</f>
        <v>0</v>
      </c>
      <c r="J228" s="802"/>
      <c r="K228" s="803"/>
      <c r="L228" s="803"/>
      <c r="M228" s="804"/>
    </row>
    <row r="229" spans="2:13" ht="16.5" customHeight="1" thickBot="1" x14ac:dyDescent="0.25">
      <c r="B229" s="1264" t="s">
        <v>260</v>
      </c>
      <c r="C229" s="1265"/>
      <c r="D229" s="1265"/>
      <c r="E229" s="1265"/>
      <c r="F229" s="800"/>
      <c r="G229" s="1261" t="s">
        <v>256</v>
      </c>
      <c r="H229" s="1261"/>
      <c r="I229" s="843">
        <f>BUDGET!B42</f>
        <v>0</v>
      </c>
      <c r="J229" s="805"/>
      <c r="K229" s="806"/>
      <c r="L229" s="806"/>
      <c r="M229" s="807"/>
    </row>
    <row r="230" spans="2:13" ht="15" customHeight="1" x14ac:dyDescent="0.2">
      <c r="B230" s="1159"/>
      <c r="C230" s="1160"/>
      <c r="D230" s="1160"/>
      <c r="E230" s="1160"/>
      <c r="F230" s="1160"/>
      <c r="G230" s="1160"/>
      <c r="H230" s="1160"/>
      <c r="I230" s="1160"/>
      <c r="J230" s="1160"/>
      <c r="K230" s="1160"/>
      <c r="L230" s="1160"/>
      <c r="M230" s="1161"/>
    </row>
    <row r="231" spans="2:13" ht="15" customHeight="1" x14ac:dyDescent="0.2">
      <c r="B231" s="1159"/>
      <c r="C231" s="1160"/>
      <c r="D231" s="1160"/>
      <c r="E231" s="1160"/>
      <c r="F231" s="1160"/>
      <c r="G231" s="1160"/>
      <c r="H231" s="1160"/>
      <c r="I231" s="1160"/>
      <c r="J231" s="1160"/>
      <c r="K231" s="1160"/>
      <c r="L231" s="1160"/>
      <c r="M231" s="1161"/>
    </row>
    <row r="232" spans="2:13" ht="15" customHeight="1" x14ac:dyDescent="0.2">
      <c r="B232" s="1159"/>
      <c r="C232" s="1160"/>
      <c r="D232" s="1160"/>
      <c r="E232" s="1160"/>
      <c r="F232" s="1160"/>
      <c r="G232" s="1160"/>
      <c r="H232" s="1160"/>
      <c r="I232" s="1160"/>
      <c r="J232" s="1160"/>
      <c r="K232" s="1160"/>
      <c r="L232" s="1160"/>
      <c r="M232" s="1161"/>
    </row>
    <row r="233" spans="2:13" ht="15" customHeight="1" x14ac:dyDescent="0.2">
      <c r="B233" s="1159"/>
      <c r="C233" s="1160"/>
      <c r="D233" s="1160"/>
      <c r="E233" s="1160"/>
      <c r="F233" s="1160"/>
      <c r="G233" s="1160"/>
      <c r="H233" s="1160"/>
      <c r="I233" s="1160"/>
      <c r="J233" s="1160"/>
      <c r="K233" s="1160"/>
      <c r="L233" s="1160"/>
      <c r="M233" s="1161"/>
    </row>
    <row r="234" spans="2:13" ht="15" customHeight="1" x14ac:dyDescent="0.2">
      <c r="B234" s="1159"/>
      <c r="C234" s="1160"/>
      <c r="D234" s="1160"/>
      <c r="E234" s="1160"/>
      <c r="F234" s="1160"/>
      <c r="G234" s="1160"/>
      <c r="H234" s="1160"/>
      <c r="I234" s="1160"/>
      <c r="J234" s="1160"/>
      <c r="K234" s="1160"/>
      <c r="L234" s="1160"/>
      <c r="M234" s="1161"/>
    </row>
    <row r="235" spans="2:13" ht="15" customHeight="1" x14ac:dyDescent="0.2">
      <c r="B235" s="1159"/>
      <c r="C235" s="1160"/>
      <c r="D235" s="1160"/>
      <c r="E235" s="1160"/>
      <c r="F235" s="1160"/>
      <c r="G235" s="1160"/>
      <c r="H235" s="1160"/>
      <c r="I235" s="1160"/>
      <c r="J235" s="1160"/>
      <c r="K235" s="1160"/>
      <c r="L235" s="1160"/>
      <c r="M235" s="1161"/>
    </row>
    <row r="236" spans="2:13" ht="15" customHeight="1" x14ac:dyDescent="0.2">
      <c r="B236" s="1159"/>
      <c r="C236" s="1160"/>
      <c r="D236" s="1160"/>
      <c r="E236" s="1160"/>
      <c r="F236" s="1160"/>
      <c r="G236" s="1160"/>
      <c r="H236" s="1160"/>
      <c r="I236" s="1160"/>
      <c r="J236" s="1160"/>
      <c r="K236" s="1160"/>
      <c r="L236" s="1160"/>
      <c r="M236" s="1161"/>
    </row>
    <row r="237" spans="2:13" ht="15" customHeight="1" thickBot="1" x14ac:dyDescent="0.25">
      <c r="B237" s="1190"/>
      <c r="C237" s="1191"/>
      <c r="D237" s="1191"/>
      <c r="E237" s="1191"/>
      <c r="F237" s="1191"/>
      <c r="G237" s="1191"/>
      <c r="H237" s="1191"/>
      <c r="I237" s="1191"/>
      <c r="J237" s="1191"/>
      <c r="K237" s="1191"/>
      <c r="L237" s="1191"/>
      <c r="M237" s="1192"/>
    </row>
    <row r="238" spans="2:13" ht="32.1" customHeight="1" thickBot="1" x14ac:dyDescent="0.25">
      <c r="B238" s="1224"/>
      <c r="C238" s="1224"/>
      <c r="D238" s="1224"/>
      <c r="E238" s="1224"/>
      <c r="F238" s="1224"/>
      <c r="G238" s="1224"/>
      <c r="H238" s="1224"/>
      <c r="I238" s="1224"/>
      <c r="J238" s="1224"/>
      <c r="K238" s="1224"/>
      <c r="L238" s="1224"/>
      <c r="M238" s="1224"/>
    </row>
    <row r="239" spans="2:13" ht="16.5" customHeight="1" thickBot="1" x14ac:dyDescent="0.25">
      <c r="B239" s="1279" t="s">
        <v>261</v>
      </c>
      <c r="C239" s="1280"/>
      <c r="D239" s="1280"/>
      <c r="E239" s="798"/>
      <c r="F239" s="1272" t="s">
        <v>253</v>
      </c>
      <c r="G239" s="1272"/>
      <c r="H239" s="1272"/>
      <c r="I239" s="842">
        <f>BUDGET!D43</f>
        <v>0</v>
      </c>
      <c r="J239" s="801"/>
      <c r="K239" s="1293"/>
      <c r="L239" s="1293"/>
      <c r="M239" s="1294"/>
    </row>
    <row r="240" spans="2:13" ht="16.5" customHeight="1" thickBot="1" x14ac:dyDescent="0.25">
      <c r="B240" s="1296" t="s">
        <v>262</v>
      </c>
      <c r="C240" s="1297"/>
      <c r="D240" s="1297"/>
      <c r="E240" s="1297"/>
      <c r="F240" s="799"/>
      <c r="G240" s="1278" t="s">
        <v>251</v>
      </c>
      <c r="H240" s="1278"/>
      <c r="I240" s="843">
        <f>BUDGET!C43</f>
        <v>0</v>
      </c>
      <c r="J240" s="802"/>
      <c r="K240" s="811"/>
      <c r="L240" s="811"/>
      <c r="M240" s="812"/>
    </row>
    <row r="241" spans="2:13" ht="16.5" customHeight="1" thickBot="1" x14ac:dyDescent="0.25">
      <c r="B241" s="808"/>
      <c r="C241" s="809"/>
      <c r="D241" s="809"/>
      <c r="E241" s="809"/>
      <c r="F241" s="810"/>
      <c r="G241" s="1295" t="s">
        <v>256</v>
      </c>
      <c r="H241" s="1295"/>
      <c r="I241" s="843">
        <f>BUDGET!B43</f>
        <v>0</v>
      </c>
      <c r="J241" s="813"/>
      <c r="K241" s="814"/>
      <c r="L241" s="814"/>
      <c r="M241" s="815"/>
    </row>
    <row r="242" spans="2:13" ht="15" customHeight="1" x14ac:dyDescent="0.2">
      <c r="B242" s="1290" t="s">
        <v>378</v>
      </c>
      <c r="C242" s="1291"/>
      <c r="D242" s="1291"/>
      <c r="E242" s="1291"/>
      <c r="F242" s="1291"/>
      <c r="G242" s="1291"/>
      <c r="H242" s="1291"/>
      <c r="I242" s="1291"/>
      <c r="J242" s="1291"/>
      <c r="K242" s="1291"/>
      <c r="L242" s="1291"/>
      <c r="M242" s="1292"/>
    </row>
    <row r="243" spans="2:13" ht="15" customHeight="1" x14ac:dyDescent="0.2">
      <c r="B243" s="1284"/>
      <c r="C243" s="1285"/>
      <c r="D243" s="1285"/>
      <c r="E243" s="1285"/>
      <c r="F243" s="1285"/>
      <c r="G243" s="1285"/>
      <c r="H243" s="1285"/>
      <c r="I243" s="1285"/>
      <c r="J243" s="1285"/>
      <c r="K243" s="1285"/>
      <c r="L243" s="1285"/>
      <c r="M243" s="1286"/>
    </row>
    <row r="244" spans="2:13" ht="15" customHeight="1" x14ac:dyDescent="0.2">
      <c r="B244" s="1284"/>
      <c r="C244" s="1285"/>
      <c r="D244" s="1285"/>
      <c r="E244" s="1285"/>
      <c r="F244" s="1285"/>
      <c r="G244" s="1285"/>
      <c r="H244" s="1285"/>
      <c r="I244" s="1285"/>
      <c r="J244" s="1285"/>
      <c r="K244" s="1285"/>
      <c r="L244" s="1285"/>
      <c r="M244" s="1286"/>
    </row>
    <row r="245" spans="2:13" ht="15" customHeight="1" x14ac:dyDescent="0.2">
      <c r="B245" s="1284"/>
      <c r="C245" s="1285"/>
      <c r="D245" s="1285"/>
      <c r="E245" s="1285"/>
      <c r="F245" s="1285"/>
      <c r="G245" s="1285"/>
      <c r="H245" s="1285"/>
      <c r="I245" s="1285"/>
      <c r="J245" s="1285"/>
      <c r="K245" s="1285"/>
      <c r="L245" s="1285"/>
      <c r="M245" s="1286"/>
    </row>
    <row r="246" spans="2:13" ht="15" customHeight="1" x14ac:dyDescent="0.2">
      <c r="B246" s="1284"/>
      <c r="C246" s="1285"/>
      <c r="D246" s="1285"/>
      <c r="E246" s="1285"/>
      <c r="F246" s="1285"/>
      <c r="G246" s="1285"/>
      <c r="H246" s="1285"/>
      <c r="I246" s="1285"/>
      <c r="J246" s="1285"/>
      <c r="K246" s="1285"/>
      <c r="L246" s="1285"/>
      <c r="M246" s="1286"/>
    </row>
    <row r="247" spans="2:13" ht="15" customHeight="1" x14ac:dyDescent="0.2">
      <c r="B247" s="1284"/>
      <c r="C247" s="1285"/>
      <c r="D247" s="1285"/>
      <c r="E247" s="1285"/>
      <c r="F247" s="1285"/>
      <c r="G247" s="1285"/>
      <c r="H247" s="1285"/>
      <c r="I247" s="1285"/>
      <c r="J247" s="1285"/>
      <c r="K247" s="1285"/>
      <c r="L247" s="1285"/>
      <c r="M247" s="1286"/>
    </row>
    <row r="248" spans="2:13" ht="15" customHeight="1" x14ac:dyDescent="0.2">
      <c r="B248" s="1284"/>
      <c r="C248" s="1285"/>
      <c r="D248" s="1285"/>
      <c r="E248" s="1285"/>
      <c r="F248" s="1285"/>
      <c r="G248" s="1285"/>
      <c r="H248" s="1285"/>
      <c r="I248" s="1285"/>
      <c r="J248" s="1285"/>
      <c r="K248" s="1285"/>
      <c r="L248" s="1285"/>
      <c r="M248" s="1286"/>
    </row>
    <row r="249" spans="2:13" ht="15" customHeight="1" x14ac:dyDescent="0.2">
      <c r="B249" s="1284"/>
      <c r="C249" s="1285"/>
      <c r="D249" s="1285"/>
      <c r="E249" s="1285"/>
      <c r="F249" s="1285"/>
      <c r="G249" s="1285"/>
      <c r="H249" s="1285"/>
      <c r="I249" s="1285"/>
      <c r="J249" s="1285"/>
      <c r="K249" s="1285"/>
      <c r="L249" s="1285"/>
      <c r="M249" s="1286"/>
    </row>
    <row r="250" spans="2:13" ht="15" customHeight="1" x14ac:dyDescent="0.2">
      <c r="B250" s="1284"/>
      <c r="C250" s="1285"/>
      <c r="D250" s="1285"/>
      <c r="E250" s="1285"/>
      <c r="F250" s="1285"/>
      <c r="G250" s="1285"/>
      <c r="H250" s="1285"/>
      <c r="I250" s="1285"/>
      <c r="J250" s="1285"/>
      <c r="K250" s="1285"/>
      <c r="L250" s="1285"/>
      <c r="M250" s="1286"/>
    </row>
    <row r="251" spans="2:13" ht="15" customHeight="1" thickBot="1" x14ac:dyDescent="0.25">
      <c r="B251" s="1287"/>
      <c r="C251" s="1288"/>
      <c r="D251" s="1288"/>
      <c r="E251" s="1288"/>
      <c r="F251" s="1288"/>
      <c r="G251" s="1288"/>
      <c r="H251" s="1288"/>
      <c r="I251" s="1288"/>
      <c r="J251" s="1288"/>
      <c r="K251" s="1288"/>
      <c r="L251" s="1288"/>
      <c r="M251" s="1289"/>
    </row>
    <row r="252" spans="2:13" ht="15" customHeight="1" x14ac:dyDescent="0.2">
      <c r="B252" s="231"/>
      <c r="C252" s="231"/>
      <c r="D252" s="231"/>
      <c r="E252" s="231"/>
      <c r="F252" s="231"/>
      <c r="G252" s="231"/>
      <c r="H252" s="231"/>
      <c r="I252" s="231"/>
      <c r="J252" s="231"/>
      <c r="K252" s="231"/>
      <c r="L252" s="231"/>
      <c r="M252" s="231"/>
    </row>
    <row r="253" spans="2:13" ht="15" customHeight="1" x14ac:dyDescent="0.2">
      <c r="B253" s="231"/>
      <c r="C253" s="231"/>
      <c r="D253" s="231"/>
      <c r="E253" s="231"/>
      <c r="F253" s="231"/>
      <c r="G253" s="231"/>
      <c r="H253" s="231"/>
      <c r="I253" s="231"/>
      <c r="J253" s="231"/>
      <c r="K253" s="231"/>
      <c r="L253" s="231"/>
      <c r="M253" s="231"/>
    </row>
    <row r="254" spans="2:13" x14ac:dyDescent="0.2">
      <c r="B254" s="231"/>
      <c r="C254" s="231"/>
    </row>
  </sheetData>
  <sheetProtection algorithmName="SHA-512" hashValue="FZ2G6OBrC2F7rg1nIsR1fUCjzTOYYGJ9BTChYAd3WShVRnETItzQHx7AGX+juvHMIu1WQ5D8l6u6W3CMcvXPWw==" saltValue="2yT/++3DwZW4p6lH/roXQQ==" spinCount="100000" sheet="1" objects="1" scenarios="1" insertRows="0" selectLockedCells="1"/>
  <mergeCells count="323">
    <mergeCell ref="B41:C41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6:M37"/>
    <mergeCell ref="H38:K38"/>
    <mergeCell ref="H39:K39"/>
    <mergeCell ref="H40:K40"/>
    <mergeCell ref="H41:K41"/>
    <mergeCell ref="B17:C17"/>
    <mergeCell ref="B18:C18"/>
    <mergeCell ref="B19:C19"/>
    <mergeCell ref="B20:C20"/>
    <mergeCell ref="B21:C21"/>
    <mergeCell ref="B22:C22"/>
    <mergeCell ref="B38:C38"/>
    <mergeCell ref="B39:C39"/>
    <mergeCell ref="B40:C40"/>
    <mergeCell ref="E127:E128"/>
    <mergeCell ref="G127:G128"/>
    <mergeCell ref="H127:H128"/>
    <mergeCell ref="I127:J128"/>
    <mergeCell ref="K127:K128"/>
    <mergeCell ref="D137:D138"/>
    <mergeCell ref="E137:E138"/>
    <mergeCell ref="G137:G138"/>
    <mergeCell ref="H137:H138"/>
    <mergeCell ref="I137:J138"/>
    <mergeCell ref="K137:K138"/>
    <mergeCell ref="B250:M250"/>
    <mergeCell ref="B251:M251"/>
    <mergeCell ref="B235:M235"/>
    <mergeCell ref="B236:M236"/>
    <mergeCell ref="B237:M237"/>
    <mergeCell ref="B243:M243"/>
    <mergeCell ref="B244:M244"/>
    <mergeCell ref="B245:M245"/>
    <mergeCell ref="B246:M246"/>
    <mergeCell ref="B247:M247"/>
    <mergeCell ref="B248:M248"/>
    <mergeCell ref="B242:M242"/>
    <mergeCell ref="B239:D239"/>
    <mergeCell ref="F239:H239"/>
    <mergeCell ref="K239:M239"/>
    <mergeCell ref="B238:M238"/>
    <mergeCell ref="G240:H240"/>
    <mergeCell ref="G241:H241"/>
    <mergeCell ref="B240:E240"/>
    <mergeCell ref="B249:M249"/>
    <mergeCell ref="B212:M212"/>
    <mergeCell ref="B213:M213"/>
    <mergeCell ref="B214:M214"/>
    <mergeCell ref="F157:H157"/>
    <mergeCell ref="J140:M140"/>
    <mergeCell ref="J141:M141"/>
    <mergeCell ref="J142:M142"/>
    <mergeCell ref="J143:M143"/>
    <mergeCell ref="J144:M144"/>
    <mergeCell ref="B165:M165"/>
    <mergeCell ref="B175:M175"/>
    <mergeCell ref="B209:M209"/>
    <mergeCell ref="B210:M210"/>
    <mergeCell ref="B206:M206"/>
    <mergeCell ref="B207:M207"/>
    <mergeCell ref="J145:M145"/>
    <mergeCell ref="J139:M139"/>
    <mergeCell ref="B131:M131"/>
    <mergeCell ref="B132:M132"/>
    <mergeCell ref="F196:H196"/>
    <mergeCell ref="J148:M148"/>
    <mergeCell ref="J149:M149"/>
    <mergeCell ref="J150:M150"/>
    <mergeCell ref="B232:M232"/>
    <mergeCell ref="B233:M233"/>
    <mergeCell ref="B234:M234"/>
    <mergeCell ref="B226:M226"/>
    <mergeCell ref="F227:H227"/>
    <mergeCell ref="K227:M227"/>
    <mergeCell ref="B160:M160"/>
    <mergeCell ref="B161:M161"/>
    <mergeCell ref="B188:M188"/>
    <mergeCell ref="B189:M189"/>
    <mergeCell ref="B191:M191"/>
    <mergeCell ref="B178:M178"/>
    <mergeCell ref="B179:M179"/>
    <mergeCell ref="B180:M180"/>
    <mergeCell ref="B181:M181"/>
    <mergeCell ref="B182:M182"/>
    <mergeCell ref="B183:M183"/>
    <mergeCell ref="B184:M184"/>
    <mergeCell ref="B185:M185"/>
    <mergeCell ref="B190:M190"/>
    <mergeCell ref="I168:J168"/>
    <mergeCell ref="B163:M163"/>
    <mergeCell ref="B164:M164"/>
    <mergeCell ref="G228:H228"/>
    <mergeCell ref="B231:M231"/>
    <mergeCell ref="G229:H229"/>
    <mergeCell ref="B230:M230"/>
    <mergeCell ref="B228:E228"/>
    <mergeCell ref="B229:E229"/>
    <mergeCell ref="B215:M215"/>
    <mergeCell ref="B216:M216"/>
    <mergeCell ref="B222:M222"/>
    <mergeCell ref="B223:M223"/>
    <mergeCell ref="B224:M224"/>
    <mergeCell ref="B225:M225"/>
    <mergeCell ref="B218:M218"/>
    <mergeCell ref="B219:M219"/>
    <mergeCell ref="B220:M220"/>
    <mergeCell ref="B221:M221"/>
    <mergeCell ref="I217:J217"/>
    <mergeCell ref="B227:D227"/>
    <mergeCell ref="B113:M113"/>
    <mergeCell ref="B1:M1"/>
    <mergeCell ref="B2:M2"/>
    <mergeCell ref="B3:M3"/>
    <mergeCell ref="D4:M4"/>
    <mergeCell ref="D5:M5"/>
    <mergeCell ref="B6:M6"/>
    <mergeCell ref="B7:M7"/>
    <mergeCell ref="F10:H10"/>
    <mergeCell ref="I10:J10"/>
    <mergeCell ref="B4:C4"/>
    <mergeCell ref="B5:C5"/>
    <mergeCell ref="B8:C8"/>
    <mergeCell ref="F12:H12"/>
    <mergeCell ref="I12:J12"/>
    <mergeCell ref="J13:K13"/>
    <mergeCell ref="L13:M13"/>
    <mergeCell ref="D8:M8"/>
    <mergeCell ref="B9:M9"/>
    <mergeCell ref="D13:D14"/>
    <mergeCell ref="F11:H11"/>
    <mergeCell ref="B13:C14"/>
    <mergeCell ref="B15:C15"/>
    <mergeCell ref="B16:C16"/>
    <mergeCell ref="I186:J186"/>
    <mergeCell ref="I11:J11"/>
    <mergeCell ref="B43:M43"/>
    <mergeCell ref="B155:M155"/>
    <mergeCell ref="F156:H156"/>
    <mergeCell ref="B162:M162"/>
    <mergeCell ref="B166:M166"/>
    <mergeCell ref="F50:H50"/>
    <mergeCell ref="B126:M126"/>
    <mergeCell ref="B129:M129"/>
    <mergeCell ref="B79:M79"/>
    <mergeCell ref="D107:D108"/>
    <mergeCell ref="B117:B118"/>
    <mergeCell ref="B107:B108"/>
    <mergeCell ref="F48:H48"/>
    <mergeCell ref="B51:M51"/>
    <mergeCell ref="B52:M52"/>
    <mergeCell ref="B53:M53"/>
    <mergeCell ref="B54:M54"/>
    <mergeCell ref="B69:M69"/>
    <mergeCell ref="F49:H49"/>
    <mergeCell ref="B92:M92"/>
    <mergeCell ref="F158:H158"/>
    <mergeCell ref="I159:J159"/>
    <mergeCell ref="J146:M146"/>
    <mergeCell ref="B211:M211"/>
    <mergeCell ref="B87:B88"/>
    <mergeCell ref="B97:B98"/>
    <mergeCell ref="B95:M95"/>
    <mergeCell ref="B96:M96"/>
    <mergeCell ref="B99:M99"/>
    <mergeCell ref="B100:M100"/>
    <mergeCell ref="B101:M101"/>
    <mergeCell ref="B102:M102"/>
    <mergeCell ref="B103:M103"/>
    <mergeCell ref="B104:M104"/>
    <mergeCell ref="B105:M105"/>
    <mergeCell ref="B124:M124"/>
    <mergeCell ref="B89:M89"/>
    <mergeCell ref="B90:M90"/>
    <mergeCell ref="B91:M91"/>
    <mergeCell ref="B187:M187"/>
    <mergeCell ref="B167:M167"/>
    <mergeCell ref="B169:M169"/>
    <mergeCell ref="B176:M176"/>
    <mergeCell ref="B204:M204"/>
    <mergeCell ref="B205:M205"/>
    <mergeCell ref="I177:J177"/>
    <mergeCell ref="B46:M46"/>
    <mergeCell ref="B114:M114"/>
    <mergeCell ref="B115:M115"/>
    <mergeCell ref="K97:K98"/>
    <mergeCell ref="I97:J98"/>
    <mergeCell ref="B106:M106"/>
    <mergeCell ref="I208:J208"/>
    <mergeCell ref="G198:H198"/>
    <mergeCell ref="G197:H197"/>
    <mergeCell ref="B202:M202"/>
    <mergeCell ref="B203:M203"/>
    <mergeCell ref="B192:M192"/>
    <mergeCell ref="B193:M193"/>
    <mergeCell ref="B194:M194"/>
    <mergeCell ref="B200:M200"/>
    <mergeCell ref="B201:M201"/>
    <mergeCell ref="B195:M195"/>
    <mergeCell ref="I199:J199"/>
    <mergeCell ref="B174:M174"/>
    <mergeCell ref="B173:M173"/>
    <mergeCell ref="B172:M172"/>
    <mergeCell ref="B171:M171"/>
    <mergeCell ref="B170:M170"/>
    <mergeCell ref="D127:D128"/>
    <mergeCell ref="B111:M111"/>
    <mergeCell ref="B112:M112"/>
    <mergeCell ref="B55:M55"/>
    <mergeCell ref="B56:M56"/>
    <mergeCell ref="B57:M57"/>
    <mergeCell ref="B58:M58"/>
    <mergeCell ref="B59:M59"/>
    <mergeCell ref="B60:M60"/>
    <mergeCell ref="B61:M61"/>
    <mergeCell ref="B62:M62"/>
    <mergeCell ref="B63:M63"/>
    <mergeCell ref="B64:M64"/>
    <mergeCell ref="B65:M65"/>
    <mergeCell ref="B66:M66"/>
    <mergeCell ref="B67:M67"/>
    <mergeCell ref="B68:M68"/>
    <mergeCell ref="E26:F26"/>
    <mergeCell ref="B35:D35"/>
    <mergeCell ref="B32:M32"/>
    <mergeCell ref="B33:D34"/>
    <mergeCell ref="F33:H33"/>
    <mergeCell ref="K33:L33"/>
    <mergeCell ref="F34:H34"/>
    <mergeCell ref="J34:L34"/>
    <mergeCell ref="G35:H35"/>
    <mergeCell ref="I13:I14"/>
    <mergeCell ref="E15:F15"/>
    <mergeCell ref="E16:F16"/>
    <mergeCell ref="E17:F17"/>
    <mergeCell ref="E18:F18"/>
    <mergeCell ref="E19:F19"/>
    <mergeCell ref="E20:F20"/>
    <mergeCell ref="E21:F21"/>
    <mergeCell ref="H13:H14"/>
    <mergeCell ref="E13:F14"/>
    <mergeCell ref="G13:G14"/>
    <mergeCell ref="E22:F22"/>
    <mergeCell ref="B70:M70"/>
    <mergeCell ref="B71:M71"/>
    <mergeCell ref="B72:M72"/>
    <mergeCell ref="B73:M73"/>
    <mergeCell ref="F75:H75"/>
    <mergeCell ref="E107:E108"/>
    <mergeCell ref="G107:G108"/>
    <mergeCell ref="H107:H108"/>
    <mergeCell ref="I107:J108"/>
    <mergeCell ref="K107:K108"/>
    <mergeCell ref="F76:H76"/>
    <mergeCell ref="F77:H77"/>
    <mergeCell ref="D87:D88"/>
    <mergeCell ref="E87:E88"/>
    <mergeCell ref="E23:F23"/>
    <mergeCell ref="E25:F25"/>
    <mergeCell ref="E24:F24"/>
    <mergeCell ref="E30:F30"/>
    <mergeCell ref="E31:F31"/>
    <mergeCell ref="E27:F27"/>
    <mergeCell ref="E28:F28"/>
    <mergeCell ref="E29:F29"/>
    <mergeCell ref="B74:M74"/>
    <mergeCell ref="B133:M133"/>
    <mergeCell ref="B134:M134"/>
    <mergeCell ref="B42:F42"/>
    <mergeCell ref="H42:M42"/>
    <mergeCell ref="B81:M81"/>
    <mergeCell ref="B83:M83"/>
    <mergeCell ref="K87:K88"/>
    <mergeCell ref="I87:J88"/>
    <mergeCell ref="D97:D98"/>
    <mergeCell ref="E97:E98"/>
    <mergeCell ref="G97:G98"/>
    <mergeCell ref="H97:H98"/>
    <mergeCell ref="B84:M84"/>
    <mergeCell ref="B85:M85"/>
    <mergeCell ref="B86:M86"/>
    <mergeCell ref="G87:G88"/>
    <mergeCell ref="H87:H88"/>
    <mergeCell ref="I78:J78"/>
    <mergeCell ref="B47:M47"/>
    <mergeCell ref="B44:M44"/>
    <mergeCell ref="B45:M45"/>
    <mergeCell ref="B93:M93"/>
    <mergeCell ref="B94:M94"/>
    <mergeCell ref="B110:M110"/>
    <mergeCell ref="B137:B138"/>
    <mergeCell ref="B121:M121"/>
    <mergeCell ref="B122:M122"/>
    <mergeCell ref="B80:M80"/>
    <mergeCell ref="J147:M147"/>
    <mergeCell ref="B82:M82"/>
    <mergeCell ref="B109:M109"/>
    <mergeCell ref="J153:M153"/>
    <mergeCell ref="J154:M154"/>
    <mergeCell ref="B125:M125"/>
    <mergeCell ref="B116:M116"/>
    <mergeCell ref="D117:D118"/>
    <mergeCell ref="E117:E118"/>
    <mergeCell ref="G117:G118"/>
    <mergeCell ref="I117:J118"/>
    <mergeCell ref="H117:H118"/>
    <mergeCell ref="K117:K118"/>
    <mergeCell ref="B123:M123"/>
    <mergeCell ref="B130:M130"/>
    <mergeCell ref="B119:M119"/>
    <mergeCell ref="B120:M120"/>
    <mergeCell ref="B127:B128"/>
    <mergeCell ref="B135:M135"/>
    <mergeCell ref="B136:M136"/>
  </mergeCells>
  <phoneticPr fontId="28" type="noConversion"/>
  <conditionalFormatting sqref="D15:D31">
    <cfRule type="cellIs" dxfId="46" priority="4" operator="greaterThan">
      <formula>20637</formula>
    </cfRule>
    <cfRule type="cellIs" dxfId="45" priority="5" operator="greaterThan">
      <formula>22</formula>
    </cfRule>
    <cfRule type="cellIs" dxfId="44" priority="6" operator="greaterThan">
      <formula>"1/0/1900"</formula>
    </cfRule>
    <cfRule type="cellIs" dxfId="43" priority="7" operator="greaterThan">
      <formula>"1/0/1900"</formula>
    </cfRule>
  </conditionalFormatting>
  <conditionalFormatting sqref="G15:G31">
    <cfRule type="cellIs" dxfId="42" priority="2" operator="greaterThan">
      <formula>0</formula>
    </cfRule>
    <cfRule type="cellIs" dxfId="41" priority="3" operator="greaterThan">
      <formula>-0.01</formula>
    </cfRule>
  </conditionalFormatting>
  <pageMargins left="0.37" right="0.25" top="0.17" bottom="0.1" header="0.17" footer="0.17"/>
  <pageSetup scale="53" fitToHeight="4" orientation="portrait" r:id="rId1"/>
  <headerFooter alignWithMargins="0">
    <oddHeader xml:space="preserve">&amp;C&amp;16 </oddHeader>
    <oddFooter>&amp;C&amp;14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79998168889431442"/>
  </sheetPr>
  <dimension ref="A1:I45"/>
  <sheetViews>
    <sheetView zoomScaleNormal="100" zoomScaleSheetLayoutView="58" workbookViewId="0">
      <selection activeCell="E15" sqref="E15"/>
    </sheetView>
  </sheetViews>
  <sheetFormatPr defaultColWidth="8.77734375" defaultRowHeight="12" x14ac:dyDescent="0.2"/>
  <cols>
    <col min="1" max="1" width="25.109375" style="12" customWidth="1"/>
    <col min="2" max="2" width="7.44140625" style="12" customWidth="1"/>
    <col min="3" max="3" width="36.5546875" style="12" customWidth="1"/>
    <col min="4" max="4" width="2.44140625" style="12" customWidth="1"/>
    <col min="5" max="5" width="11.88671875" style="12" customWidth="1"/>
    <col min="6" max="6" width="1.5546875" style="12" customWidth="1"/>
    <col min="7" max="7" width="17.21875" style="12" customWidth="1"/>
    <col min="8" max="8" width="20.109375" style="12" customWidth="1"/>
    <col min="9" max="16384" width="8.77734375" style="12"/>
  </cols>
  <sheetData>
    <row r="1" spans="1:9" ht="20.100000000000001" customHeight="1" x14ac:dyDescent="0.3">
      <c r="A1" s="1331" t="s">
        <v>146</v>
      </c>
      <c r="B1" s="1331"/>
      <c r="C1" s="1331"/>
      <c r="D1" s="1331"/>
      <c r="E1" s="1331"/>
      <c r="F1" s="1331"/>
      <c r="G1" s="1331"/>
      <c r="H1" s="137" t="s">
        <v>396</v>
      </c>
      <c r="I1" s="144">
        <f>BUDGET!S1</f>
        <v>0</v>
      </c>
    </row>
    <row r="2" spans="1:9" ht="12" customHeight="1" x14ac:dyDescent="0.2">
      <c r="A2" s="38"/>
      <c r="B2" s="38"/>
      <c r="C2" s="38"/>
      <c r="D2" s="38"/>
      <c r="E2" s="38"/>
      <c r="F2" s="1325"/>
      <c r="G2" s="38"/>
      <c r="H2" s="38"/>
      <c r="I2" s="38"/>
    </row>
    <row r="3" spans="1:9" ht="20.100000000000001" customHeight="1" x14ac:dyDescent="0.25">
      <c r="A3" s="131" t="s">
        <v>145</v>
      </c>
      <c r="B3" s="131"/>
      <c r="C3" s="132"/>
      <c r="D3" s="38"/>
      <c r="E3" s="38"/>
      <c r="F3" s="1325"/>
      <c r="G3" s="38"/>
      <c r="H3" s="38"/>
      <c r="I3" s="38"/>
    </row>
    <row r="4" spans="1:9" ht="15.95" customHeight="1" x14ac:dyDescent="0.2">
      <c r="A4" s="38"/>
      <c r="B4" s="124" t="s">
        <v>131</v>
      </c>
      <c r="C4" s="38"/>
      <c r="D4" s="38"/>
      <c r="E4" s="38"/>
      <c r="F4" s="1325"/>
      <c r="G4" s="38"/>
      <c r="H4" s="38"/>
    </row>
    <row r="5" spans="1:9" ht="15.95" customHeight="1" thickBot="1" x14ac:dyDescent="0.25">
      <c r="A5" s="163"/>
      <c r="B5" s="129" t="s">
        <v>63</v>
      </c>
      <c r="C5" s="130" t="s">
        <v>64</v>
      </c>
      <c r="D5" s="163"/>
      <c r="E5" s="130" t="s">
        <v>65</v>
      </c>
      <c r="F5" s="1325"/>
      <c r="G5" s="1336" t="s">
        <v>147</v>
      </c>
      <c r="H5" s="1337"/>
      <c r="I5" s="1337"/>
    </row>
    <row r="6" spans="1:9" ht="15.95" customHeight="1" x14ac:dyDescent="0.2">
      <c r="A6" s="38"/>
      <c r="B6" s="133" t="s">
        <v>108</v>
      </c>
      <c r="C6" s="60" t="s">
        <v>97</v>
      </c>
      <c r="D6" s="40" t="s">
        <v>44</v>
      </c>
      <c r="E6" s="711"/>
      <c r="F6" s="1325"/>
      <c r="G6" s="1334"/>
      <c r="H6" s="1334"/>
      <c r="I6" s="1334"/>
    </row>
    <row r="7" spans="1:9" ht="15.95" customHeight="1" x14ac:dyDescent="0.2">
      <c r="A7" s="38"/>
      <c r="B7" s="118" t="s">
        <v>168</v>
      </c>
      <c r="C7" s="60" t="s">
        <v>170</v>
      </c>
      <c r="D7" s="40" t="s">
        <v>44</v>
      </c>
      <c r="E7" s="711"/>
      <c r="F7" s="1325"/>
      <c r="G7" s="1335"/>
      <c r="H7" s="1335"/>
      <c r="I7" s="1335"/>
    </row>
    <row r="8" spans="1:9" ht="15.95" customHeight="1" x14ac:dyDescent="0.2">
      <c r="A8" s="38"/>
      <c r="B8" s="118" t="s">
        <v>169</v>
      </c>
      <c r="C8" s="60" t="s">
        <v>166</v>
      </c>
      <c r="D8" s="40" t="s">
        <v>44</v>
      </c>
      <c r="E8" s="711"/>
      <c r="F8" s="1325"/>
      <c r="G8" s="1335"/>
      <c r="H8" s="1335"/>
      <c r="I8" s="1335"/>
    </row>
    <row r="9" spans="1:9" ht="15.95" customHeight="1" x14ac:dyDescent="0.2">
      <c r="A9" s="38"/>
      <c r="B9" s="118" t="s">
        <v>109</v>
      </c>
      <c r="C9" s="60" t="s">
        <v>66</v>
      </c>
      <c r="D9" s="40" t="s">
        <v>44</v>
      </c>
      <c r="E9" s="711"/>
      <c r="F9" s="1325"/>
      <c r="G9" s="1335"/>
      <c r="H9" s="1335"/>
      <c r="I9" s="1335"/>
    </row>
    <row r="10" spans="1:9" ht="15.95" customHeight="1" x14ac:dyDescent="0.2">
      <c r="A10" s="38"/>
      <c r="B10" s="118" t="s">
        <v>110</v>
      </c>
      <c r="C10" s="60" t="s">
        <v>67</v>
      </c>
      <c r="D10" s="58"/>
      <c r="E10" s="244"/>
      <c r="F10" s="1325"/>
      <c r="G10" s="227"/>
      <c r="H10" s="227"/>
      <c r="I10" s="227"/>
    </row>
    <row r="11" spans="1:9" ht="15.95" customHeight="1" x14ac:dyDescent="0.2">
      <c r="A11" s="38"/>
      <c r="B11" s="124" t="s">
        <v>68</v>
      </c>
      <c r="C11" s="60" t="s">
        <v>69</v>
      </c>
      <c r="D11" s="40" t="s">
        <v>44</v>
      </c>
      <c r="E11" s="711"/>
      <c r="F11" s="1325"/>
      <c r="G11" s="1330"/>
      <c r="H11" s="1330"/>
      <c r="I11" s="1330"/>
    </row>
    <row r="12" spans="1:9" ht="15.95" customHeight="1" x14ac:dyDescent="0.2">
      <c r="A12" s="38"/>
      <c r="B12" s="124" t="s">
        <v>70</v>
      </c>
      <c r="C12" s="60" t="s">
        <v>71</v>
      </c>
      <c r="D12" s="40" t="s">
        <v>44</v>
      </c>
      <c r="E12" s="711"/>
      <c r="F12" s="1325"/>
      <c r="G12" s="1329"/>
      <c r="H12" s="1329"/>
      <c r="I12" s="1329"/>
    </row>
    <row r="13" spans="1:9" ht="15.95" customHeight="1" x14ac:dyDescent="0.2">
      <c r="A13" s="38"/>
      <c r="B13" s="124" t="s">
        <v>72</v>
      </c>
      <c r="C13" s="60" t="s">
        <v>73</v>
      </c>
      <c r="D13" s="40" t="s">
        <v>44</v>
      </c>
      <c r="E13" s="711"/>
      <c r="F13" s="1325"/>
      <c r="G13" s="1329"/>
      <c r="H13" s="1329"/>
      <c r="I13" s="1329"/>
    </row>
    <row r="14" spans="1:9" ht="15.95" customHeight="1" x14ac:dyDescent="0.2">
      <c r="A14" s="38"/>
      <c r="B14" s="124" t="s">
        <v>74</v>
      </c>
      <c r="C14" s="60" t="s">
        <v>75</v>
      </c>
      <c r="D14" s="40" t="s">
        <v>44</v>
      </c>
      <c r="E14" s="711"/>
      <c r="F14" s="1325"/>
      <c r="G14" s="1329"/>
      <c r="H14" s="1329"/>
      <c r="I14" s="1329"/>
    </row>
    <row r="15" spans="1:9" ht="15.95" customHeight="1" x14ac:dyDescent="0.2">
      <c r="A15" s="38"/>
      <c r="B15" s="124" t="s">
        <v>76</v>
      </c>
      <c r="C15" s="60" t="s">
        <v>138</v>
      </c>
      <c r="D15" s="40" t="s">
        <v>44</v>
      </c>
      <c r="E15" s="711"/>
      <c r="F15" s="1325"/>
      <c r="G15" s="1329"/>
      <c r="H15" s="1329"/>
      <c r="I15" s="1329"/>
    </row>
    <row r="16" spans="1:9" ht="15.95" customHeight="1" x14ac:dyDescent="0.2">
      <c r="A16" s="38"/>
      <c r="B16" s="124" t="s">
        <v>77</v>
      </c>
      <c r="C16" s="60" t="s">
        <v>78</v>
      </c>
      <c r="D16" s="40" t="s">
        <v>44</v>
      </c>
      <c r="E16" s="711"/>
      <c r="F16" s="1325"/>
      <c r="G16" s="1329"/>
      <c r="H16" s="1329"/>
      <c r="I16" s="1329"/>
    </row>
    <row r="17" spans="1:9" ht="15.95" customHeight="1" x14ac:dyDescent="0.2">
      <c r="A17" s="38"/>
      <c r="B17" s="124" t="s">
        <v>11</v>
      </c>
      <c r="C17" s="60" t="s">
        <v>79</v>
      </c>
      <c r="D17" s="40" t="s">
        <v>44</v>
      </c>
      <c r="E17" s="711"/>
      <c r="F17" s="1325"/>
      <c r="G17" s="1329"/>
      <c r="H17" s="1329"/>
      <c r="I17" s="1329"/>
    </row>
    <row r="18" spans="1:9" ht="15.95" customHeight="1" x14ac:dyDescent="0.2">
      <c r="A18" s="38"/>
      <c r="B18" s="134" t="s">
        <v>111</v>
      </c>
      <c r="C18" s="60" t="s">
        <v>80</v>
      </c>
      <c r="D18" s="58"/>
      <c r="E18" s="244"/>
      <c r="F18" s="1325"/>
      <c r="G18" s="227"/>
      <c r="H18" s="227"/>
      <c r="I18" s="227"/>
    </row>
    <row r="19" spans="1:9" ht="15.95" customHeight="1" x14ac:dyDescent="0.2">
      <c r="A19" s="38"/>
      <c r="B19" s="124" t="s">
        <v>68</v>
      </c>
      <c r="C19" s="60" t="s">
        <v>81</v>
      </c>
      <c r="D19" s="40" t="s">
        <v>44</v>
      </c>
      <c r="E19" s="711"/>
      <c r="F19" s="1325"/>
      <c r="G19" s="1330"/>
      <c r="H19" s="1330"/>
      <c r="I19" s="1330"/>
    </row>
    <row r="20" spans="1:9" ht="15.95" customHeight="1" x14ac:dyDescent="0.2">
      <c r="A20" s="38"/>
      <c r="B20" s="124" t="s">
        <v>70</v>
      </c>
      <c r="C20" s="60" t="s">
        <v>82</v>
      </c>
      <c r="D20" s="40" t="s">
        <v>44</v>
      </c>
      <c r="E20" s="711"/>
      <c r="F20" s="1325"/>
      <c r="G20" s="1329"/>
      <c r="H20" s="1329"/>
      <c r="I20" s="1329"/>
    </row>
    <row r="21" spans="1:9" ht="15.95" customHeight="1" x14ac:dyDescent="0.2">
      <c r="A21" s="38"/>
      <c r="B21" s="124" t="s">
        <v>72</v>
      </c>
      <c r="C21" s="60" t="s">
        <v>150</v>
      </c>
      <c r="D21" s="40" t="s">
        <v>44</v>
      </c>
      <c r="E21" s="711"/>
      <c r="F21" s="1325"/>
      <c r="G21" s="1329"/>
      <c r="H21" s="1329"/>
      <c r="I21" s="1329"/>
    </row>
    <row r="22" spans="1:9" ht="15.95" customHeight="1" x14ac:dyDescent="0.2">
      <c r="A22" s="38"/>
      <c r="B22" s="134" t="s">
        <v>112</v>
      </c>
      <c r="C22" s="60" t="s">
        <v>83</v>
      </c>
      <c r="D22" s="58"/>
      <c r="E22" s="244"/>
      <c r="F22" s="1325"/>
      <c r="G22" s="227"/>
      <c r="H22" s="227"/>
      <c r="I22" s="227"/>
    </row>
    <row r="23" spans="1:9" ht="15.95" customHeight="1" x14ac:dyDescent="0.2">
      <c r="A23" s="38"/>
      <c r="B23" s="124" t="s">
        <v>68</v>
      </c>
      <c r="C23" s="60" t="s">
        <v>84</v>
      </c>
      <c r="D23" s="40" t="s">
        <v>44</v>
      </c>
      <c r="E23" s="711"/>
      <c r="F23" s="1325"/>
      <c r="G23" s="1330"/>
      <c r="H23" s="1330"/>
      <c r="I23" s="1330"/>
    </row>
    <row r="24" spans="1:9" ht="15.95" customHeight="1" x14ac:dyDescent="0.2">
      <c r="A24" s="38"/>
      <c r="B24" s="124" t="s">
        <v>70</v>
      </c>
      <c r="C24" s="60" t="s">
        <v>85</v>
      </c>
      <c r="D24" s="40" t="s">
        <v>44</v>
      </c>
      <c r="E24" s="711"/>
      <c r="F24" s="1325"/>
      <c r="G24" s="1329"/>
      <c r="H24" s="1329"/>
      <c r="I24" s="1329"/>
    </row>
    <row r="25" spans="1:9" ht="15.95" customHeight="1" x14ac:dyDescent="0.2">
      <c r="A25" s="38"/>
      <c r="B25" s="124" t="s">
        <v>72</v>
      </c>
      <c r="C25" s="60" t="s">
        <v>86</v>
      </c>
      <c r="D25" s="40" t="s">
        <v>44</v>
      </c>
      <c r="E25" s="711"/>
      <c r="F25" s="1325"/>
      <c r="G25" s="1329"/>
      <c r="H25" s="1329"/>
      <c r="I25" s="1329"/>
    </row>
    <row r="26" spans="1:9" ht="15.95" customHeight="1" x14ac:dyDescent="0.2">
      <c r="A26" s="38"/>
      <c r="B26" s="118" t="s">
        <v>113</v>
      </c>
      <c r="C26" s="60" t="s">
        <v>87</v>
      </c>
      <c r="D26" s="40" t="s">
        <v>44</v>
      </c>
      <c r="E26" s="711"/>
      <c r="F26" s="1325"/>
      <c r="G26" s="1329"/>
      <c r="H26" s="1329"/>
      <c r="I26" s="1329"/>
    </row>
    <row r="27" spans="1:9" ht="15.95" customHeight="1" x14ac:dyDescent="0.2">
      <c r="A27" s="38"/>
      <c r="B27" s="118" t="s">
        <v>114</v>
      </c>
      <c r="C27" s="60" t="s">
        <v>88</v>
      </c>
      <c r="D27" s="40" t="s">
        <v>44</v>
      </c>
      <c r="E27" s="711"/>
      <c r="F27" s="1325"/>
      <c r="G27" s="1329"/>
      <c r="H27" s="1329"/>
      <c r="I27" s="1329"/>
    </row>
    <row r="28" spans="1:9" ht="15.95" customHeight="1" x14ac:dyDescent="0.2">
      <c r="C28" s="39"/>
      <c r="E28" s="244"/>
      <c r="F28" s="1325"/>
      <c r="G28" s="228"/>
      <c r="H28" s="228"/>
      <c r="I28" s="228"/>
    </row>
    <row r="29" spans="1:9" ht="15.95" customHeight="1" x14ac:dyDescent="0.2">
      <c r="C29" s="60" t="s">
        <v>115</v>
      </c>
      <c r="D29" s="40" t="s">
        <v>44</v>
      </c>
      <c r="E29" s="245">
        <f>SUM(E6:E27)</f>
        <v>0</v>
      </c>
      <c r="F29" s="1325"/>
      <c r="G29" s="228"/>
      <c r="H29" s="228"/>
      <c r="I29" s="228"/>
    </row>
    <row r="30" spans="1:9" x14ac:dyDescent="0.2">
      <c r="C30" s="39"/>
      <c r="E30" s="223"/>
      <c r="F30" s="1325"/>
      <c r="G30" s="228"/>
      <c r="H30" s="228"/>
      <c r="I30" s="228"/>
    </row>
    <row r="31" spans="1:9" ht="20.100000000000001" customHeight="1" x14ac:dyDescent="0.25">
      <c r="A31" s="135" t="s">
        <v>144</v>
      </c>
      <c r="E31" s="223"/>
      <c r="F31" s="1325"/>
      <c r="G31" s="228"/>
      <c r="H31" s="228"/>
      <c r="I31" s="228"/>
    </row>
    <row r="32" spans="1:9" x14ac:dyDescent="0.2">
      <c r="B32" s="124" t="s">
        <v>131</v>
      </c>
      <c r="E32" s="223"/>
      <c r="F32" s="1325"/>
      <c r="G32" s="228"/>
      <c r="H32" s="228"/>
      <c r="I32" s="228"/>
    </row>
    <row r="33" spans="1:9" ht="16.5" thickBot="1" x14ac:dyDescent="0.3">
      <c r="A33" s="130" t="s">
        <v>89</v>
      </c>
      <c r="B33" s="129" t="s">
        <v>63</v>
      </c>
      <c r="C33" s="130" t="s">
        <v>90</v>
      </c>
      <c r="E33" s="225" t="s">
        <v>91</v>
      </c>
      <c r="F33" s="1325"/>
      <c r="G33" s="1326" t="s">
        <v>149</v>
      </c>
      <c r="H33" s="1327"/>
      <c r="I33" s="1328"/>
    </row>
    <row r="34" spans="1:9" ht="15.95" customHeight="1" x14ac:dyDescent="0.2">
      <c r="A34" s="712"/>
      <c r="B34" s="713"/>
      <c r="C34" s="712"/>
      <c r="D34" s="40" t="s">
        <v>44</v>
      </c>
      <c r="E34" s="711"/>
      <c r="F34" s="1325"/>
      <c r="G34" s="1330"/>
      <c r="H34" s="1330"/>
      <c r="I34" s="1330"/>
    </row>
    <row r="35" spans="1:9" ht="15.95" customHeight="1" x14ac:dyDescent="0.2">
      <c r="A35" s="712"/>
      <c r="B35" s="714"/>
      <c r="C35" s="712"/>
      <c r="D35" s="40" t="s">
        <v>44</v>
      </c>
      <c r="E35" s="711"/>
      <c r="F35" s="1325"/>
      <c r="G35" s="1329"/>
      <c r="H35" s="1329"/>
      <c r="I35" s="1329"/>
    </row>
    <row r="36" spans="1:9" ht="15.95" customHeight="1" x14ac:dyDescent="0.2">
      <c r="A36" s="712"/>
      <c r="B36" s="714"/>
      <c r="C36" s="712"/>
      <c r="D36" s="40" t="s">
        <v>44</v>
      </c>
      <c r="E36" s="711"/>
      <c r="F36" s="1325"/>
      <c r="G36" s="1329"/>
      <c r="H36" s="1329"/>
      <c r="I36" s="1329"/>
    </row>
    <row r="37" spans="1:9" ht="15.95" customHeight="1" x14ac:dyDescent="0.2">
      <c r="A37" s="712"/>
      <c r="B37" s="714"/>
      <c r="C37" s="712"/>
      <c r="D37" s="40" t="s">
        <v>44</v>
      </c>
      <c r="E37" s="711"/>
      <c r="F37" s="1325"/>
      <c r="G37" s="1329"/>
      <c r="H37" s="1329"/>
      <c r="I37" s="1329"/>
    </row>
    <row r="38" spans="1:9" ht="15.95" customHeight="1" x14ac:dyDescent="0.2">
      <c r="A38" s="712"/>
      <c r="B38" s="714"/>
      <c r="C38" s="712"/>
      <c r="D38" s="40" t="s">
        <v>44</v>
      </c>
      <c r="E38" s="711"/>
      <c r="F38" s="1325"/>
      <c r="G38" s="1329"/>
      <c r="H38" s="1329"/>
      <c r="I38" s="1329"/>
    </row>
    <row r="39" spans="1:9" ht="15.95" customHeight="1" x14ac:dyDescent="0.2">
      <c r="A39" s="712"/>
      <c r="B39" s="714"/>
      <c r="C39" s="712"/>
      <c r="D39" s="40" t="s">
        <v>44</v>
      </c>
      <c r="E39" s="711"/>
      <c r="F39" s="1325"/>
      <c r="G39" s="1329"/>
      <c r="H39" s="1329"/>
      <c r="I39" s="1329"/>
    </row>
    <row r="40" spans="1:9" ht="15.95" customHeight="1" x14ac:dyDescent="0.2">
      <c r="E40" s="223"/>
      <c r="F40" s="1325"/>
    </row>
    <row r="41" spans="1:9" ht="15.95" customHeight="1" x14ac:dyDescent="0.2">
      <c r="C41" s="37" t="s">
        <v>116</v>
      </c>
      <c r="D41" s="40" t="s">
        <v>44</v>
      </c>
      <c r="E41" s="224">
        <f>SUM(E34:E39)</f>
        <v>0</v>
      </c>
      <c r="F41" s="1325"/>
    </row>
    <row r="42" spans="1:9" x14ac:dyDescent="0.2">
      <c r="E42" s="223"/>
      <c r="F42" s="1325"/>
    </row>
    <row r="43" spans="1:9" ht="15.75" thickBot="1" x14ac:dyDescent="0.25">
      <c r="A43" s="1332" t="s">
        <v>148</v>
      </c>
      <c r="B43" s="1333"/>
      <c r="C43" s="1333"/>
      <c r="D43" s="40" t="s">
        <v>44</v>
      </c>
      <c r="E43" s="226">
        <f>E29+E41</f>
        <v>0</v>
      </c>
      <c r="F43" s="1325"/>
    </row>
    <row r="44" spans="1:9" ht="12.75" thickTop="1" x14ac:dyDescent="0.2">
      <c r="F44" s="57"/>
    </row>
    <row r="45" spans="1:9" x14ac:dyDescent="0.2">
      <c r="F45" s="57"/>
    </row>
  </sheetData>
  <sheetProtection algorithmName="SHA-512" hashValue="mI4cKCBqKMCa/A8Q0AmrksXsUBH0oPExF5Ozush731dlZJKs4mUkLXhjhqdfyonG3Ipv1Gf+N95rqdtzx/kNKw==" saltValue="orh+/FnZxiw2yiUmVWdcMQ==" spinCount="100000" sheet="1" objects="1" scenarios="1" selectLockedCells="1"/>
  <mergeCells count="30">
    <mergeCell ref="G20:I20"/>
    <mergeCell ref="A1:G1"/>
    <mergeCell ref="A43:C43"/>
    <mergeCell ref="G6:I6"/>
    <mergeCell ref="G7:I7"/>
    <mergeCell ref="G9:I9"/>
    <mergeCell ref="G11:I11"/>
    <mergeCell ref="G12:I12"/>
    <mergeCell ref="G13:I13"/>
    <mergeCell ref="G5:I5"/>
    <mergeCell ref="G24:I24"/>
    <mergeCell ref="G8:I8"/>
    <mergeCell ref="G26:I26"/>
    <mergeCell ref="G19:I19"/>
    <mergeCell ref="F2:F43"/>
    <mergeCell ref="G33:I33"/>
    <mergeCell ref="G27:I27"/>
    <mergeCell ref="G38:I38"/>
    <mergeCell ref="G39:I39"/>
    <mergeCell ref="G34:I34"/>
    <mergeCell ref="G35:I35"/>
    <mergeCell ref="G36:I36"/>
    <mergeCell ref="G37:I37"/>
    <mergeCell ref="G15:I15"/>
    <mergeCell ref="G16:I16"/>
    <mergeCell ref="G17:I17"/>
    <mergeCell ref="G21:I21"/>
    <mergeCell ref="G23:I23"/>
    <mergeCell ref="G14:I14"/>
    <mergeCell ref="G25:I25"/>
  </mergeCells>
  <phoneticPr fontId="0" type="noConversion"/>
  <pageMargins left="0.25" right="0.25" top="0.25" bottom="0" header="0.5" footer="0.5"/>
  <pageSetup scale="81" orientation="landscape" verticalDpi="300" r:id="rId1"/>
  <headerFooter alignWithMargins="0">
    <oddHeader>&amp;C&amp;16 4)</oddHeader>
    <oddFooter>&amp;C&amp;"Times New Roman,Bold"&amp;10 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theme="8" tint="0.79998168889431442"/>
    <pageSetUpPr fitToPage="1"/>
  </sheetPr>
  <dimension ref="A1:AK88"/>
  <sheetViews>
    <sheetView defaultGridColor="0" colorId="22" zoomScaleNormal="100" zoomScaleSheetLayoutView="75" workbookViewId="0">
      <pane xSplit="1" topLeftCell="K1" activePane="topRight" state="frozen"/>
      <selection activeCell="A4" sqref="A4"/>
      <selection pane="topRight" activeCell="W19" sqref="W19:Z19"/>
    </sheetView>
  </sheetViews>
  <sheetFormatPr defaultColWidth="10.5546875" defaultRowHeight="15" x14ac:dyDescent="0.2"/>
  <cols>
    <col min="1" max="1" width="42.77734375" style="107" customWidth="1"/>
    <col min="2" max="4" width="9.77734375" style="107" customWidth="1"/>
    <col min="5" max="5" width="10.33203125" style="107" customWidth="1"/>
    <col min="6" max="8" width="9.77734375" style="107" customWidth="1"/>
    <col min="9" max="10" width="11.21875" style="107" customWidth="1"/>
    <col min="11" max="11" width="1" style="107" customWidth="1"/>
    <col min="12" max="18" width="9.77734375" style="107" customWidth="1"/>
    <col min="19" max="19" width="11.5546875" style="107" customWidth="1"/>
    <col min="20" max="20" width="9.77734375" style="107" customWidth="1"/>
    <col min="21" max="21" width="16.5546875" style="107" customWidth="1"/>
    <col min="22" max="22" width="13.5546875" style="107" customWidth="1"/>
    <col min="23" max="23" width="10.5546875" style="127" customWidth="1"/>
    <col min="36" max="36" width="22.5546875" customWidth="1"/>
  </cols>
  <sheetData>
    <row r="1" spans="1:37" ht="15.95" customHeight="1" x14ac:dyDescent="0.25">
      <c r="A1" s="1"/>
      <c r="B1" s="1"/>
      <c r="C1" s="1"/>
      <c r="D1" s="1"/>
      <c r="E1" s="1"/>
      <c r="F1" s="1"/>
      <c r="G1" s="1"/>
      <c r="H1" s="1"/>
      <c r="I1" s="111"/>
      <c r="J1" s="111"/>
      <c r="K1" s="112"/>
      <c r="L1" s="95"/>
      <c r="M1" s="95"/>
      <c r="N1" s="95"/>
      <c r="O1" s="95"/>
      <c r="P1" s="95"/>
      <c r="Q1" s="95"/>
      <c r="R1" s="116" t="s">
        <v>377</v>
      </c>
      <c r="S1" s="657"/>
      <c r="T1" s="658"/>
      <c r="U1" s="95"/>
      <c r="V1" s="95"/>
      <c r="W1" s="164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</row>
    <row r="2" spans="1:37" ht="15.9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06"/>
      <c r="T2" s="106"/>
      <c r="U2" s="106"/>
      <c r="V2" s="106"/>
      <c r="W2" s="164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</row>
    <row r="3" spans="1:37" ht="20.100000000000001" customHeight="1" x14ac:dyDescent="0.3">
      <c r="A3" s="1354" t="s">
        <v>0</v>
      </c>
      <c r="B3" s="1354"/>
      <c r="C3" s="1354"/>
      <c r="D3" s="1354"/>
      <c r="E3" s="1354"/>
      <c r="F3" s="1354"/>
      <c r="G3" s="1354"/>
      <c r="H3" s="1354"/>
      <c r="I3" s="1354"/>
      <c r="J3" s="1354"/>
      <c r="K3" s="1354"/>
      <c r="L3" s="1354"/>
      <c r="M3" s="1354"/>
      <c r="N3" s="1354"/>
      <c r="O3" s="1354"/>
      <c r="P3" s="1354"/>
      <c r="Q3" s="1354"/>
      <c r="R3" s="1354"/>
      <c r="S3" s="1354"/>
      <c r="T3" s="564"/>
      <c r="U3" s="63"/>
      <c r="V3" s="212"/>
      <c r="W3" s="164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</row>
    <row r="4" spans="1:37" s="5" customFormat="1" ht="15.95" customHeight="1" x14ac:dyDescent="0.25">
      <c r="A4" s="125" t="s">
        <v>1</v>
      </c>
      <c r="B4" s="1355"/>
      <c r="C4" s="1355"/>
      <c r="D4" s="328"/>
      <c r="E4" s="328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1358" t="s">
        <v>249</v>
      </c>
      <c r="T4" s="1358"/>
      <c r="U4" s="1358"/>
      <c r="V4" s="1358"/>
      <c r="W4" s="165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J4" s="346"/>
    </row>
    <row r="5" spans="1:37" s="5" customFormat="1" ht="15.95" customHeight="1" x14ac:dyDescent="0.25">
      <c r="A5" s="125" t="s">
        <v>2</v>
      </c>
      <c r="B5" s="1355"/>
      <c r="C5" s="1355"/>
      <c r="D5" s="1355"/>
      <c r="E5" s="1355"/>
      <c r="F5" s="62"/>
      <c r="G5" s="62"/>
      <c r="H5" s="62"/>
      <c r="I5" s="108"/>
      <c r="J5" s="108"/>
      <c r="K5" s="108"/>
      <c r="L5" s="113"/>
      <c r="M5" s="113"/>
      <c r="N5" s="113"/>
      <c r="O5" s="113"/>
      <c r="P5" s="113"/>
      <c r="Q5" s="113"/>
      <c r="R5" s="229" t="s">
        <v>180</v>
      </c>
      <c r="S5" s="1357" t="s">
        <v>357</v>
      </c>
      <c r="T5" s="1357"/>
      <c r="U5" s="1357"/>
      <c r="V5" s="680"/>
      <c r="W5" s="165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J5" s="346" t="s">
        <v>357</v>
      </c>
    </row>
    <row r="6" spans="1:37" s="5" customFormat="1" ht="15.95" customHeight="1" x14ac:dyDescent="0.25">
      <c r="A6" s="125" t="s">
        <v>3</v>
      </c>
      <c r="B6" s="1356"/>
      <c r="C6" s="1356"/>
      <c r="D6" s="1356"/>
      <c r="E6" s="1356"/>
      <c r="F6" s="62"/>
      <c r="G6" s="62"/>
      <c r="H6" s="62"/>
      <c r="I6" s="55"/>
      <c r="J6" s="55"/>
      <c r="K6" s="55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65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J6" s="346" t="s">
        <v>358</v>
      </c>
    </row>
    <row r="7" spans="1:37" s="5" customFormat="1" ht="15.95" customHeight="1" x14ac:dyDescent="0.25">
      <c r="A7" s="125" t="s">
        <v>139</v>
      </c>
      <c r="B7" s="1355"/>
      <c r="C7" s="1355"/>
      <c r="D7" s="1355"/>
      <c r="E7" s="1355"/>
      <c r="F7" s="62"/>
      <c r="G7" s="62"/>
      <c r="H7" s="62"/>
      <c r="I7" s="55"/>
      <c r="J7" s="55"/>
      <c r="K7" s="55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165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J7" s="346" t="s">
        <v>359</v>
      </c>
    </row>
    <row r="8" spans="1:37" s="5" customFormat="1" ht="15.95" customHeight="1" x14ac:dyDescent="0.25">
      <c r="A8" s="125" t="s">
        <v>136</v>
      </c>
      <c r="B8" s="1355"/>
      <c r="C8" s="1355"/>
      <c r="D8" s="1355"/>
      <c r="E8" s="1355"/>
      <c r="F8" s="109"/>
      <c r="G8" s="109"/>
      <c r="H8" s="109"/>
      <c r="I8" s="109"/>
      <c r="J8" s="109"/>
      <c r="K8" s="56"/>
      <c r="L8" s="1371" t="s">
        <v>140</v>
      </c>
      <c r="M8" s="1371"/>
      <c r="N8" s="1371"/>
      <c r="O8" s="1371"/>
      <c r="P8" s="1371"/>
      <c r="Q8" s="1371"/>
      <c r="R8" s="1371"/>
      <c r="S8" s="1361"/>
      <c r="T8" s="1361"/>
      <c r="U8" s="1361"/>
      <c r="V8" s="681" t="s">
        <v>204</v>
      </c>
      <c r="W8" s="165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J8" s="346" t="s">
        <v>360</v>
      </c>
    </row>
    <row r="9" spans="1:37" s="5" customFormat="1" ht="15.95" customHeight="1" x14ac:dyDescent="0.25">
      <c r="A9" s="126" t="s">
        <v>4</v>
      </c>
      <c r="B9" s="1356"/>
      <c r="C9" s="1356"/>
      <c r="D9" s="1356"/>
      <c r="E9" s="1356"/>
      <c r="F9" s="109"/>
      <c r="G9" s="109"/>
      <c r="H9" s="109"/>
      <c r="I9" s="109"/>
      <c r="J9" s="109"/>
      <c r="K9" s="56"/>
      <c r="L9" s="1370"/>
      <c r="M9" s="1370"/>
      <c r="N9" s="1370"/>
      <c r="O9" s="1370"/>
      <c r="P9" s="1370"/>
      <c r="Q9" s="1370"/>
      <c r="R9" s="1370"/>
      <c r="S9" s="1370"/>
      <c r="T9" s="565"/>
      <c r="U9" s="121"/>
      <c r="V9" s="211"/>
      <c r="W9" s="165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J9" s="346" t="s">
        <v>361</v>
      </c>
      <c r="AK9" s="8"/>
    </row>
    <row r="10" spans="1:37" s="5" customFormat="1" ht="15.95" customHeight="1" thickBot="1" x14ac:dyDescent="0.3">
      <c r="A10" s="4"/>
      <c r="B10" s="62"/>
      <c r="C10" s="62"/>
      <c r="D10" s="62"/>
      <c r="E10" s="109"/>
      <c r="F10" s="109"/>
      <c r="G10" s="109"/>
      <c r="H10" s="109"/>
      <c r="I10" s="56"/>
      <c r="J10" s="56"/>
      <c r="K10" s="56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165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J10" s="346" t="s">
        <v>362</v>
      </c>
      <c r="AK10" s="8"/>
    </row>
    <row r="11" spans="1:37" ht="20.100000000000001" customHeight="1" thickBot="1" x14ac:dyDescent="0.3">
      <c r="A11" s="61"/>
      <c r="B11" s="625"/>
      <c r="C11" s="626"/>
      <c r="D11" s="627" t="s">
        <v>21</v>
      </c>
      <c r="E11" s="628"/>
      <c r="F11" s="626"/>
      <c r="G11" s="626"/>
      <c r="H11" s="626"/>
      <c r="I11" s="1372"/>
      <c r="J11" s="1373"/>
      <c r="K11" s="629"/>
      <c r="L11" s="1366" t="s">
        <v>142</v>
      </c>
      <c r="M11" s="1367"/>
      <c r="N11" s="1367"/>
      <c r="O11" s="1367"/>
      <c r="P11" s="1367"/>
      <c r="Q11" s="1367"/>
      <c r="R11" s="1367"/>
      <c r="S11" s="1367"/>
      <c r="T11" s="1368"/>
      <c r="U11" s="119"/>
      <c r="V11" s="119"/>
      <c r="W11" s="164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J11" s="346" t="s">
        <v>363</v>
      </c>
      <c r="AK11" s="8"/>
    </row>
    <row r="12" spans="1:37" s="26" customFormat="1" ht="15.95" customHeight="1" thickBot="1" x14ac:dyDescent="0.3">
      <c r="A12" s="53"/>
      <c r="B12" s="630"/>
      <c r="C12" s="1362" t="s">
        <v>39</v>
      </c>
      <c r="D12" s="1363"/>
      <c r="E12" s="1362" t="s">
        <v>304</v>
      </c>
      <c r="F12" s="1369"/>
      <c r="G12" s="1369"/>
      <c r="H12" s="1369"/>
      <c r="I12" s="1369"/>
      <c r="J12" s="1363"/>
      <c r="K12" s="631"/>
      <c r="L12" s="1362" t="s">
        <v>105</v>
      </c>
      <c r="M12" s="1369"/>
      <c r="N12" s="1369"/>
      <c r="O12" s="1369"/>
      <c r="P12" s="1369"/>
      <c r="Q12" s="1369"/>
      <c r="R12" s="1369"/>
      <c r="S12" s="1369"/>
      <c r="T12" s="1363"/>
      <c r="U12" s="120"/>
      <c r="V12" s="120"/>
      <c r="W12" s="166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J12" s="346" t="s">
        <v>364</v>
      </c>
      <c r="AK12" s="8"/>
    </row>
    <row r="13" spans="1:37" s="26" customFormat="1" ht="15.95" customHeight="1" x14ac:dyDescent="0.25">
      <c r="A13" s="53"/>
      <c r="B13" s="72" t="s">
        <v>5</v>
      </c>
      <c r="C13" s="73" t="s">
        <v>103</v>
      </c>
      <c r="D13" s="238" t="s">
        <v>211</v>
      </c>
      <c r="E13" s="74" t="s">
        <v>151</v>
      </c>
      <c r="F13" s="74" t="s">
        <v>40</v>
      </c>
      <c r="G13" s="1364" t="s">
        <v>178</v>
      </c>
      <c r="H13" s="74"/>
      <c r="I13" s="75"/>
      <c r="J13" s="558" t="s">
        <v>349</v>
      </c>
      <c r="K13" s="434"/>
      <c r="L13" s="73" t="s">
        <v>172</v>
      </c>
      <c r="M13" s="73" t="s">
        <v>103</v>
      </c>
      <c r="N13" s="238" t="s">
        <v>211</v>
      </c>
      <c r="O13" s="74" t="s">
        <v>151</v>
      </c>
      <c r="P13" s="74" t="s">
        <v>40</v>
      </c>
      <c r="Q13" s="1364" t="s">
        <v>178</v>
      </c>
      <c r="R13" s="74"/>
      <c r="S13" s="75"/>
      <c r="T13" s="562" t="s">
        <v>349</v>
      </c>
      <c r="U13" s="74" t="s">
        <v>179</v>
      </c>
      <c r="V13" s="238" t="s">
        <v>134</v>
      </c>
      <c r="W13" s="166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J13" s="346" t="s">
        <v>365</v>
      </c>
      <c r="AK13" s="8"/>
    </row>
    <row r="14" spans="1:37" s="26" customFormat="1" ht="15.95" customHeight="1" x14ac:dyDescent="0.25">
      <c r="A14" s="54" t="s">
        <v>119</v>
      </c>
      <c r="B14" s="72" t="s">
        <v>7</v>
      </c>
      <c r="C14" s="90" t="s">
        <v>7</v>
      </c>
      <c r="D14" s="72" t="s">
        <v>7</v>
      </c>
      <c r="E14" s="72" t="s">
        <v>104</v>
      </c>
      <c r="F14" s="72" t="s">
        <v>104</v>
      </c>
      <c r="G14" s="1365"/>
      <c r="H14" s="76" t="s">
        <v>156</v>
      </c>
      <c r="I14" s="76" t="s">
        <v>162</v>
      </c>
      <c r="J14" s="559" t="s">
        <v>350</v>
      </c>
      <c r="K14" s="434"/>
      <c r="L14" s="90" t="s">
        <v>173</v>
      </c>
      <c r="M14" s="90" t="s">
        <v>7</v>
      </c>
      <c r="N14" s="72" t="s">
        <v>7</v>
      </c>
      <c r="O14" s="72" t="s">
        <v>104</v>
      </c>
      <c r="P14" s="72" t="s">
        <v>104</v>
      </c>
      <c r="Q14" s="1365"/>
      <c r="R14" s="76" t="s">
        <v>156</v>
      </c>
      <c r="S14" s="76" t="s">
        <v>162</v>
      </c>
      <c r="T14" s="563" t="s">
        <v>350</v>
      </c>
      <c r="U14" s="76" t="s">
        <v>5</v>
      </c>
      <c r="V14" s="239" t="s">
        <v>208</v>
      </c>
      <c r="W14" s="166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J14" s="346" t="s">
        <v>366</v>
      </c>
      <c r="AK14" s="8"/>
    </row>
    <row r="15" spans="1:37" s="26" customFormat="1" ht="15.95" customHeight="1" x14ac:dyDescent="0.25">
      <c r="A15" s="54"/>
      <c r="B15" s="72"/>
      <c r="C15" s="90"/>
      <c r="D15" s="72"/>
      <c r="E15" s="72"/>
      <c r="F15" s="72"/>
      <c r="G15" s="76"/>
      <c r="H15" s="76"/>
      <c r="I15" s="76"/>
      <c r="J15" s="559"/>
      <c r="K15" s="434"/>
      <c r="L15" s="90"/>
      <c r="M15" s="90"/>
      <c r="N15" s="72"/>
      <c r="O15" s="72"/>
      <c r="P15" s="72"/>
      <c r="Q15" s="76"/>
      <c r="R15" s="76"/>
      <c r="S15" s="76"/>
      <c r="T15" s="76"/>
      <c r="U15" s="76"/>
      <c r="V15" s="239"/>
      <c r="W15" s="166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J15" s="346" t="s">
        <v>367</v>
      </c>
      <c r="AK15" s="8"/>
    </row>
    <row r="16" spans="1:37" s="26" customFormat="1" ht="15.95" customHeight="1" thickBot="1" x14ac:dyDescent="0.3">
      <c r="A16" s="91" t="s">
        <v>120</v>
      </c>
      <c r="B16" s="92" t="s">
        <v>121</v>
      </c>
      <c r="C16" s="92" t="s">
        <v>122</v>
      </c>
      <c r="D16" s="92" t="s">
        <v>123</v>
      </c>
      <c r="E16" s="92" t="s">
        <v>124</v>
      </c>
      <c r="F16" s="92" t="s">
        <v>125</v>
      </c>
      <c r="G16" s="92" t="s">
        <v>126</v>
      </c>
      <c r="H16" s="92" t="s">
        <v>127</v>
      </c>
      <c r="I16" s="92" t="s">
        <v>128</v>
      </c>
      <c r="J16" s="92" t="s">
        <v>129</v>
      </c>
      <c r="K16" s="434"/>
      <c r="L16" s="92" t="s">
        <v>130</v>
      </c>
      <c r="M16" s="92" t="s">
        <v>154</v>
      </c>
      <c r="N16" s="92" t="s">
        <v>155</v>
      </c>
      <c r="O16" s="92" t="s">
        <v>158</v>
      </c>
      <c r="P16" s="92" t="s">
        <v>160</v>
      </c>
      <c r="Q16" s="92" t="s">
        <v>161</v>
      </c>
      <c r="R16" s="92" t="s">
        <v>174</v>
      </c>
      <c r="S16" s="92" t="s">
        <v>236</v>
      </c>
      <c r="T16" s="92" t="s">
        <v>237</v>
      </c>
      <c r="U16" s="192" t="s">
        <v>135</v>
      </c>
      <c r="V16" s="71" t="s">
        <v>135</v>
      </c>
      <c r="W16" s="166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J16" s="346" t="s">
        <v>368</v>
      </c>
      <c r="AK16" s="8"/>
    </row>
    <row r="17" spans="1:37" s="5" customFormat="1" ht="18" customHeight="1" thickBot="1" x14ac:dyDescent="0.3">
      <c r="A17" s="69" t="s">
        <v>24</v>
      </c>
      <c r="B17" s="77">
        <f>C17+D17</f>
        <v>0</v>
      </c>
      <c r="C17" s="78">
        <f>BREAKOUT1!J28</f>
        <v>0</v>
      </c>
      <c r="D17" s="77">
        <f>SUM(E17:J17)</f>
        <v>0</v>
      </c>
      <c r="E17" s="78">
        <f>BREAKOUT1!L28</f>
        <v>0</v>
      </c>
      <c r="F17" s="79">
        <f>BREAKOUT1!M28</f>
        <v>0</v>
      </c>
      <c r="G17" s="79">
        <f>BREAKOUT1!N28</f>
        <v>0</v>
      </c>
      <c r="H17" s="79">
        <f>BREAKOUT1!O28</f>
        <v>0</v>
      </c>
      <c r="I17" s="79">
        <f>BREAKOUT1!P28</f>
        <v>0</v>
      </c>
      <c r="J17" s="80">
        <f>BREAKOUT1!Q28</f>
        <v>0</v>
      </c>
      <c r="K17" s="435"/>
      <c r="L17" s="198">
        <f>M17+N17</f>
        <v>0</v>
      </c>
      <c r="M17" s="78">
        <f>+BREAKOUT1!T28</f>
        <v>0</v>
      </c>
      <c r="N17" s="77">
        <f>SUM(O17:T17)</f>
        <v>0</v>
      </c>
      <c r="O17" s="78">
        <f>+BREAKOUT1!V28</f>
        <v>0</v>
      </c>
      <c r="P17" s="79">
        <f>+BREAKOUT1!W28</f>
        <v>0</v>
      </c>
      <c r="Q17" s="79">
        <f>+BREAKOUT1!X28</f>
        <v>0</v>
      </c>
      <c r="R17" s="79">
        <f>+BREAKOUT1!Y28</f>
        <v>0</v>
      </c>
      <c r="S17" s="77">
        <f>+BREAKOUT1!Z28</f>
        <v>0</v>
      </c>
      <c r="T17" s="77">
        <f>+BREAKOUT1!AA28</f>
        <v>0</v>
      </c>
      <c r="U17" s="122" t="b">
        <f>IF(B17&gt;0,(L17)/B17)</f>
        <v>0</v>
      </c>
      <c r="V17" s="246" t="b">
        <f>IF(D17&gt;0,(N17)/D17)</f>
        <v>0</v>
      </c>
      <c r="W17" s="165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J17" s="346" t="s">
        <v>369</v>
      </c>
      <c r="AK17" s="8"/>
    </row>
    <row r="18" spans="1:37" s="5" customFormat="1" ht="18" customHeight="1" x14ac:dyDescent="0.25">
      <c r="A18" s="149" t="s">
        <v>167</v>
      </c>
      <c r="B18" s="152">
        <f>C18+D18</f>
        <v>0</v>
      </c>
      <c r="C18" s="150">
        <f>BREAKOUT1!J29</f>
        <v>0</v>
      </c>
      <c r="D18" s="152">
        <f>SUM(E18:J18)</f>
        <v>0</v>
      </c>
      <c r="E18" s="153">
        <f>+BREAKOUT1!L29</f>
        <v>0</v>
      </c>
      <c r="F18" s="154">
        <f>BREAKOUT1!M29</f>
        <v>0</v>
      </c>
      <c r="G18" s="154">
        <f>BREAKOUT1!N29</f>
        <v>0</v>
      </c>
      <c r="H18" s="154">
        <f>BREAKOUT1!O29</f>
        <v>0</v>
      </c>
      <c r="I18" s="154">
        <f>BREAKOUT1!P29</f>
        <v>0</v>
      </c>
      <c r="J18" s="155">
        <f>BREAKOUT1!Q29</f>
        <v>0</v>
      </c>
      <c r="K18" s="435"/>
      <c r="L18" s="199">
        <f>M18+N18</f>
        <v>0</v>
      </c>
      <c r="M18" s="182">
        <f>+BREAKOUT1!T29</f>
        <v>0</v>
      </c>
      <c r="N18" s="101">
        <f>SUM(O18:T18)</f>
        <v>0</v>
      </c>
      <c r="O18" s="182">
        <f>+BREAKOUT1!V29</f>
        <v>0</v>
      </c>
      <c r="P18" s="156">
        <f>+BREAKOUT1!W29</f>
        <v>0</v>
      </c>
      <c r="Q18" s="156">
        <f>+BREAKOUT1!X29</f>
        <v>0</v>
      </c>
      <c r="R18" s="156">
        <f>+BREAKOUT1!Y29</f>
        <v>0</v>
      </c>
      <c r="S18" s="101">
        <f>+BREAKOUT1!Z29</f>
        <v>0</v>
      </c>
      <c r="T18" s="101">
        <f>+BREAKOUT1!AA29</f>
        <v>0</v>
      </c>
      <c r="U18" s="193" t="b">
        <f>IF(B18&gt;0,(L18)/B18)</f>
        <v>0</v>
      </c>
      <c r="V18" s="247" t="b">
        <f>IF(D18&gt;0,(N18)/D18)</f>
        <v>0</v>
      </c>
      <c r="W18" s="1359" t="s">
        <v>171</v>
      </c>
      <c r="X18" s="1360"/>
      <c r="Y18" s="1360"/>
      <c r="Z18" s="425"/>
      <c r="AA18" s="425"/>
      <c r="AB18" s="425"/>
      <c r="AC18" s="583"/>
      <c r="AD18" s="583"/>
      <c r="AE18" s="583"/>
      <c r="AF18" s="583"/>
      <c r="AG18" s="583"/>
      <c r="AH18" s="425"/>
      <c r="AJ18" s="346" t="s">
        <v>370</v>
      </c>
      <c r="AK18" s="8"/>
    </row>
    <row r="19" spans="1:37" s="5" customFormat="1" ht="18" customHeight="1" x14ac:dyDescent="0.25">
      <c r="A19" s="162" t="s">
        <v>164</v>
      </c>
      <c r="B19" s="96">
        <f>C19+D19</f>
        <v>0</v>
      </c>
      <c r="C19" s="151">
        <f>+BREAKOUT1!J30</f>
        <v>0</v>
      </c>
      <c r="D19" s="96">
        <f>SUM(E19:J19)</f>
        <v>0</v>
      </c>
      <c r="E19" s="151">
        <f>+BREAKOUT1!L30</f>
        <v>0</v>
      </c>
      <c r="F19" s="157">
        <f>BREAKOUT1!M30</f>
        <v>0</v>
      </c>
      <c r="G19" s="157">
        <f>BREAKOUT1!N30</f>
        <v>0</v>
      </c>
      <c r="H19" s="157">
        <f>BREAKOUT1!O30</f>
        <v>0</v>
      </c>
      <c r="I19" s="157">
        <f>BREAKOUT1!P30</f>
        <v>0</v>
      </c>
      <c r="J19" s="158">
        <f>BREAKOUT1!Q30</f>
        <v>0</v>
      </c>
      <c r="K19" s="435"/>
      <c r="L19" s="200">
        <f>M19+N19</f>
        <v>0</v>
      </c>
      <c r="M19" s="183">
        <f>+BREAKOUT1!T30</f>
        <v>0</v>
      </c>
      <c r="N19" s="161">
        <f>SUM(O19:T19)</f>
        <v>0</v>
      </c>
      <c r="O19" s="183">
        <f>+BREAKOUT1!V30</f>
        <v>0</v>
      </c>
      <c r="P19" s="160">
        <f>+BREAKOUT1!W30</f>
        <v>0</v>
      </c>
      <c r="Q19" s="160">
        <f>+BREAKOUT1!X30</f>
        <v>0</v>
      </c>
      <c r="R19" s="160">
        <f>+BREAKOUT1!Y30</f>
        <v>0</v>
      </c>
      <c r="S19" s="161">
        <f>+BREAKOUT1!Z30</f>
        <v>0</v>
      </c>
      <c r="T19" s="161">
        <f>+BREAKOUT1!AA30</f>
        <v>0</v>
      </c>
      <c r="U19" s="186" t="b">
        <f>IF(B19&gt;0,(L19)/B19)</f>
        <v>0</v>
      </c>
      <c r="V19" s="248" t="b">
        <f>IF(D19&gt;0,(N19)/D19)</f>
        <v>0</v>
      </c>
      <c r="W19" s="1338"/>
      <c r="X19" s="1339"/>
      <c r="Y19" s="1339"/>
      <c r="Z19" s="1339"/>
      <c r="AA19" s="451"/>
      <c r="AB19" s="451"/>
      <c r="AC19" s="451"/>
      <c r="AD19" s="451"/>
      <c r="AE19" s="451"/>
      <c r="AF19" s="451"/>
      <c r="AG19" s="451"/>
      <c r="AH19" s="451"/>
      <c r="AJ19" s="346" t="s">
        <v>371</v>
      </c>
      <c r="AK19" s="8"/>
    </row>
    <row r="20" spans="1:37" s="5" customFormat="1" ht="18" customHeight="1" thickBot="1" x14ac:dyDescent="0.3">
      <c r="A20" s="148" t="s">
        <v>397</v>
      </c>
      <c r="B20" s="81">
        <f>C20+D20</f>
        <v>0</v>
      </c>
      <c r="C20" s="88">
        <f>SUM(C18:C19)</f>
        <v>0</v>
      </c>
      <c r="D20" s="81">
        <f>SUM(E20:J20)</f>
        <v>0</v>
      </c>
      <c r="E20" s="88">
        <f t="shared" ref="E20:J20" si="0">SUM(E18:E19)</f>
        <v>0</v>
      </c>
      <c r="F20" s="89">
        <f t="shared" si="0"/>
        <v>0</v>
      </c>
      <c r="G20" s="89">
        <f t="shared" si="0"/>
        <v>0</v>
      </c>
      <c r="H20" s="89">
        <f t="shared" si="0"/>
        <v>0</v>
      </c>
      <c r="I20" s="85">
        <f t="shared" si="0"/>
        <v>0</v>
      </c>
      <c r="J20" s="88">
        <f t="shared" si="0"/>
        <v>0</v>
      </c>
      <c r="K20" s="435"/>
      <c r="L20" s="201">
        <f>M20+N20</f>
        <v>0</v>
      </c>
      <c r="M20" s="89">
        <f t="shared" ref="M20:S20" si="1">SUM(M18:M19)</f>
        <v>0</v>
      </c>
      <c r="N20" s="84">
        <f>SUM(N18:N19)</f>
        <v>0</v>
      </c>
      <c r="O20" s="88">
        <f t="shared" si="1"/>
        <v>0</v>
      </c>
      <c r="P20" s="89">
        <f t="shared" si="1"/>
        <v>0</v>
      </c>
      <c r="Q20" s="89">
        <f t="shared" si="1"/>
        <v>0</v>
      </c>
      <c r="R20" s="89">
        <f t="shared" si="1"/>
        <v>0</v>
      </c>
      <c r="S20" s="84">
        <f t="shared" si="1"/>
        <v>0</v>
      </c>
      <c r="T20" s="84">
        <f t="shared" ref="T20" si="2">SUM(T18:T19)</f>
        <v>0</v>
      </c>
      <c r="U20" s="184" t="b">
        <f>IF(B20&gt;0,(L20)/B20)</f>
        <v>0</v>
      </c>
      <c r="V20" s="249" t="b">
        <f>IF(D20&gt;0,(N20)/D20)</f>
        <v>0</v>
      </c>
      <c r="W20" s="1338"/>
      <c r="X20" s="1339"/>
      <c r="Y20" s="1339"/>
      <c r="Z20" s="1339"/>
      <c r="AA20" s="451"/>
      <c r="AB20" s="451"/>
      <c r="AC20" s="451"/>
      <c r="AD20" s="451"/>
      <c r="AE20" s="451"/>
      <c r="AF20" s="451"/>
      <c r="AG20" s="451"/>
      <c r="AH20" s="451"/>
      <c r="AJ20" s="346" t="s">
        <v>372</v>
      </c>
      <c r="AK20" s="8"/>
    </row>
    <row r="21" spans="1:37" s="5" customFormat="1" ht="18" customHeight="1" thickBot="1" x14ac:dyDescent="0.3">
      <c r="A21" s="69" t="s">
        <v>25</v>
      </c>
      <c r="B21" s="77">
        <f>C21+D21</f>
        <v>0</v>
      </c>
      <c r="C21" s="633"/>
      <c r="D21" s="77">
        <f>SUM(E21:J21)</f>
        <v>0</v>
      </c>
      <c r="E21" s="633"/>
      <c r="F21" s="634"/>
      <c r="G21" s="634"/>
      <c r="H21" s="634"/>
      <c r="I21" s="634"/>
      <c r="J21" s="635"/>
      <c r="K21" s="435">
        <v>2500</v>
      </c>
      <c r="L21" s="198">
        <f>M21+N21</f>
        <v>0</v>
      </c>
      <c r="M21" s="633"/>
      <c r="N21" s="77">
        <f>SUM(O21:T21)</f>
        <v>0</v>
      </c>
      <c r="O21" s="633"/>
      <c r="P21" s="634"/>
      <c r="Q21" s="634"/>
      <c r="R21" s="634"/>
      <c r="S21" s="635"/>
      <c r="T21" s="635"/>
      <c r="U21" s="122" t="b">
        <f>IF(B21&gt;0,(L21)/B21)</f>
        <v>0</v>
      </c>
      <c r="V21" s="246" t="b">
        <f>IF(D21&gt;0,(N21)/D21)</f>
        <v>0</v>
      </c>
      <c r="W21" s="1338"/>
      <c r="X21" s="1339"/>
      <c r="Y21" s="1339"/>
      <c r="Z21" s="1339"/>
      <c r="AA21" s="451"/>
      <c r="AB21" s="451"/>
      <c r="AC21" s="451"/>
      <c r="AD21" s="451"/>
      <c r="AE21" s="451"/>
      <c r="AF21" s="451"/>
      <c r="AG21" s="451"/>
      <c r="AH21" s="451"/>
      <c r="AJ21" s="346" t="s">
        <v>373</v>
      </c>
      <c r="AK21" s="8"/>
    </row>
    <row r="22" spans="1:37" s="5" customFormat="1" ht="18" customHeight="1" x14ac:dyDescent="0.25">
      <c r="A22" s="49" t="s">
        <v>26</v>
      </c>
      <c r="B22" s="101"/>
      <c r="C22" s="105"/>
      <c r="D22" s="52"/>
      <c r="E22" s="67"/>
      <c r="F22" s="30"/>
      <c r="G22" s="30"/>
      <c r="H22" s="30"/>
      <c r="I22" s="185"/>
      <c r="J22" s="573"/>
      <c r="K22" s="435"/>
      <c r="L22" s="123"/>
      <c r="M22" s="67"/>
      <c r="N22" s="31"/>
      <c r="O22" s="67"/>
      <c r="P22" s="30"/>
      <c r="Q22" s="30"/>
      <c r="R22" s="30"/>
      <c r="S22" s="52"/>
      <c r="T22" s="573"/>
      <c r="U22" s="194"/>
      <c r="V22" s="123"/>
      <c r="W22" s="1338"/>
      <c r="X22" s="1339"/>
      <c r="Y22" s="1339"/>
      <c r="Z22" s="1339"/>
      <c r="AA22" s="451"/>
      <c r="AB22" s="451"/>
      <c r="AC22" s="451"/>
      <c r="AD22" s="451"/>
      <c r="AE22" s="451"/>
      <c r="AF22" s="451"/>
      <c r="AG22" s="451"/>
      <c r="AH22" s="451"/>
      <c r="AJ22" s="346" t="s">
        <v>374</v>
      </c>
      <c r="AK22" s="8"/>
    </row>
    <row r="23" spans="1:37" s="5" customFormat="1" ht="18" customHeight="1" x14ac:dyDescent="0.25">
      <c r="A23" s="48" t="s">
        <v>27</v>
      </c>
      <c r="B23" s="96">
        <f>C23+D23</f>
        <v>0</v>
      </c>
      <c r="C23" s="632"/>
      <c r="D23" s="81">
        <f>SUM(E23:J23)</f>
        <v>0</v>
      </c>
      <c r="E23" s="636"/>
      <c r="F23" s="637"/>
      <c r="G23" s="637"/>
      <c r="H23" s="637"/>
      <c r="I23" s="637"/>
      <c r="J23" s="638"/>
      <c r="K23" s="435"/>
      <c r="L23" s="200">
        <f>M23+N23</f>
        <v>0</v>
      </c>
      <c r="M23" s="637"/>
      <c r="N23" s="81">
        <f>SUM(O23:T23)</f>
        <v>0</v>
      </c>
      <c r="O23" s="637"/>
      <c r="P23" s="637"/>
      <c r="Q23" s="637"/>
      <c r="R23" s="637"/>
      <c r="S23" s="639"/>
      <c r="T23" s="638"/>
      <c r="U23" s="195" t="b">
        <f t="shared" ref="U23:U29" si="3">IF(B23&gt;0,(L23)/B23)</f>
        <v>0</v>
      </c>
      <c r="V23" s="250" t="b">
        <f t="shared" ref="V23:V29" si="4">IF(D23&gt;0,(N23)/D23)</f>
        <v>0</v>
      </c>
      <c r="W23" s="1338"/>
      <c r="X23" s="1339"/>
      <c r="Y23" s="1339"/>
      <c r="Z23" s="1339"/>
      <c r="AA23" s="451"/>
      <c r="AB23" s="451"/>
      <c r="AC23" s="451"/>
      <c r="AD23" s="451"/>
      <c r="AE23" s="451"/>
      <c r="AF23" s="451"/>
      <c r="AG23" s="451"/>
      <c r="AH23" s="451"/>
      <c r="AJ23" s="8"/>
      <c r="AK23" s="8"/>
    </row>
    <row r="24" spans="1:37" s="5" customFormat="1" ht="18" customHeight="1" x14ac:dyDescent="0.25">
      <c r="A24" s="27" t="s">
        <v>28</v>
      </c>
      <c r="B24" s="96">
        <f t="shared" ref="B24:B29" si="5">C24+D24</f>
        <v>0</v>
      </c>
      <c r="C24" s="632"/>
      <c r="D24" s="81">
        <f>SUM(E24:J24)</f>
        <v>0</v>
      </c>
      <c r="E24" s="636"/>
      <c r="F24" s="637"/>
      <c r="G24" s="637"/>
      <c r="H24" s="637"/>
      <c r="I24" s="637"/>
      <c r="J24" s="638"/>
      <c r="K24" s="435"/>
      <c r="L24" s="200">
        <f t="shared" ref="L24:L29" si="6">M24+N24</f>
        <v>0</v>
      </c>
      <c r="M24" s="637"/>
      <c r="N24" s="81">
        <f>SUM(O24:T24)</f>
        <v>0</v>
      </c>
      <c r="O24" s="637"/>
      <c r="P24" s="637"/>
      <c r="Q24" s="637"/>
      <c r="R24" s="637"/>
      <c r="S24" s="639"/>
      <c r="T24" s="638"/>
      <c r="U24" s="184" t="b">
        <f t="shared" si="3"/>
        <v>0</v>
      </c>
      <c r="V24" s="249" t="b">
        <f t="shared" si="4"/>
        <v>0</v>
      </c>
      <c r="W24" s="1338"/>
      <c r="X24" s="1339"/>
      <c r="Y24" s="1339"/>
      <c r="Z24" s="1339"/>
      <c r="AA24" s="451"/>
      <c r="AB24" s="451"/>
      <c r="AC24" s="451"/>
      <c r="AD24" s="451"/>
      <c r="AE24" s="451"/>
      <c r="AF24" s="451"/>
      <c r="AG24" s="451"/>
      <c r="AH24" s="451"/>
      <c r="AJ24" s="8"/>
      <c r="AK24" s="8"/>
    </row>
    <row r="25" spans="1:37" s="5" customFormat="1" ht="18" customHeight="1" x14ac:dyDescent="0.25">
      <c r="A25" s="27" t="s">
        <v>29</v>
      </c>
      <c r="B25" s="96">
        <f>C25+D25</f>
        <v>0</v>
      </c>
      <c r="C25" s="632"/>
      <c r="D25" s="81">
        <f t="shared" ref="D25:D29" si="7">SUM(E25:J25)</f>
        <v>0</v>
      </c>
      <c r="E25" s="636"/>
      <c r="F25" s="637"/>
      <c r="G25" s="637"/>
      <c r="H25" s="663"/>
      <c r="I25" s="663"/>
      <c r="J25" s="638"/>
      <c r="K25" s="435"/>
      <c r="L25" s="200">
        <f t="shared" si="6"/>
        <v>0</v>
      </c>
      <c r="M25" s="637"/>
      <c r="N25" s="81">
        <f t="shared" ref="N25:N29" si="8">SUM(O25:T25)</f>
        <v>0</v>
      </c>
      <c r="O25" s="637"/>
      <c r="P25" s="637"/>
      <c r="Q25" s="637"/>
      <c r="R25" s="664"/>
      <c r="S25" s="665"/>
      <c r="T25" s="638"/>
      <c r="U25" s="184" t="b">
        <f t="shared" si="3"/>
        <v>0</v>
      </c>
      <c r="V25" s="249" t="b">
        <f t="shared" si="4"/>
        <v>0</v>
      </c>
      <c r="W25" s="1338"/>
      <c r="X25" s="1339"/>
      <c r="Y25" s="1339"/>
      <c r="Z25" s="1339"/>
      <c r="AA25" s="451"/>
      <c r="AB25" s="451"/>
      <c r="AC25" s="451"/>
      <c r="AD25" s="451"/>
      <c r="AE25" s="451"/>
      <c r="AF25" s="451"/>
      <c r="AG25" s="451"/>
      <c r="AH25" s="451"/>
      <c r="AJ25" s="8"/>
      <c r="AK25" s="8"/>
    </row>
    <row r="26" spans="1:37" s="5" customFormat="1" ht="18" customHeight="1" x14ac:dyDescent="0.25">
      <c r="A26" s="27" t="s">
        <v>30</v>
      </c>
      <c r="B26" s="96">
        <f>C26+D26</f>
        <v>0</v>
      </c>
      <c r="C26" s="632"/>
      <c r="D26" s="81">
        <f t="shared" si="7"/>
        <v>0</v>
      </c>
      <c r="E26" s="636"/>
      <c r="F26" s="637"/>
      <c r="G26" s="637"/>
      <c r="H26" s="663"/>
      <c r="I26" s="663"/>
      <c r="J26" s="638"/>
      <c r="K26" s="435"/>
      <c r="L26" s="200">
        <f t="shared" si="6"/>
        <v>0</v>
      </c>
      <c r="M26" s="637"/>
      <c r="N26" s="81">
        <f>SUM(O26:T26)</f>
        <v>0</v>
      </c>
      <c r="O26" s="637"/>
      <c r="P26" s="637"/>
      <c r="Q26" s="637"/>
      <c r="R26" s="664"/>
      <c r="S26" s="665"/>
      <c r="T26" s="638"/>
      <c r="U26" s="184" t="b">
        <f t="shared" si="3"/>
        <v>0</v>
      </c>
      <c r="V26" s="249" t="b">
        <f t="shared" si="4"/>
        <v>0</v>
      </c>
      <c r="W26" s="1338"/>
      <c r="X26" s="1339"/>
      <c r="Y26" s="1339"/>
      <c r="Z26" s="1339"/>
      <c r="AA26" s="451"/>
      <c r="AB26" s="451"/>
      <c r="AC26" s="451"/>
      <c r="AD26" s="451"/>
      <c r="AE26" s="451"/>
      <c r="AF26" s="451"/>
      <c r="AG26" s="451"/>
      <c r="AH26" s="451"/>
      <c r="AJ26" s="8"/>
      <c r="AK26" s="8"/>
    </row>
    <row r="27" spans="1:37" s="5" customFormat="1" ht="18" customHeight="1" x14ac:dyDescent="0.25">
      <c r="A27" s="27" t="s">
        <v>137</v>
      </c>
      <c r="B27" s="96">
        <f t="shared" si="5"/>
        <v>0</v>
      </c>
      <c r="C27" s="632"/>
      <c r="D27" s="81">
        <f t="shared" si="7"/>
        <v>0</v>
      </c>
      <c r="E27" s="636"/>
      <c r="F27" s="637"/>
      <c r="G27" s="637"/>
      <c r="H27" s="637"/>
      <c r="I27" s="637"/>
      <c r="J27" s="638"/>
      <c r="K27" s="435"/>
      <c r="L27" s="200">
        <f t="shared" si="6"/>
        <v>0</v>
      </c>
      <c r="M27" s="637"/>
      <c r="N27" s="81">
        <f t="shared" si="8"/>
        <v>0</v>
      </c>
      <c r="O27" s="637"/>
      <c r="P27" s="637"/>
      <c r="Q27" s="637"/>
      <c r="R27" s="637"/>
      <c r="S27" s="639"/>
      <c r="T27" s="638"/>
      <c r="U27" s="184" t="b">
        <f t="shared" si="3"/>
        <v>0</v>
      </c>
      <c r="V27" s="249" t="b">
        <f t="shared" si="4"/>
        <v>0</v>
      </c>
      <c r="W27" s="1338"/>
      <c r="X27" s="1339"/>
      <c r="Y27" s="1339"/>
      <c r="Z27" s="1339"/>
      <c r="AA27" s="451"/>
      <c r="AB27" s="451"/>
      <c r="AC27" s="451"/>
      <c r="AD27" s="451"/>
      <c r="AE27" s="451"/>
      <c r="AF27" s="451"/>
      <c r="AG27" s="451"/>
      <c r="AH27" s="451"/>
    </row>
    <row r="28" spans="1:37" s="5" customFormat="1" ht="18" customHeight="1" x14ac:dyDescent="0.25">
      <c r="A28" s="27" t="s">
        <v>99</v>
      </c>
      <c r="B28" s="96">
        <f t="shared" si="5"/>
        <v>0</v>
      </c>
      <c r="C28" s="632"/>
      <c r="D28" s="81">
        <f t="shared" si="7"/>
        <v>0</v>
      </c>
      <c r="E28" s="636"/>
      <c r="F28" s="637"/>
      <c r="G28" s="637"/>
      <c r="H28" s="637"/>
      <c r="I28" s="637"/>
      <c r="J28" s="638"/>
      <c r="K28" s="435"/>
      <c r="L28" s="200">
        <f t="shared" si="6"/>
        <v>0</v>
      </c>
      <c r="M28" s="637"/>
      <c r="N28" s="81">
        <f t="shared" si="8"/>
        <v>0</v>
      </c>
      <c r="O28" s="637"/>
      <c r="P28" s="637"/>
      <c r="Q28" s="637"/>
      <c r="R28" s="637"/>
      <c r="S28" s="639"/>
      <c r="T28" s="638"/>
      <c r="U28" s="184" t="b">
        <f t="shared" si="3"/>
        <v>0</v>
      </c>
      <c r="V28" s="249" t="b">
        <f t="shared" si="4"/>
        <v>0</v>
      </c>
      <c r="W28" s="1338"/>
      <c r="X28" s="1339"/>
      <c r="Y28" s="1339"/>
      <c r="Z28" s="1339"/>
      <c r="AA28" s="451"/>
      <c r="AB28" s="451"/>
      <c r="AC28" s="451"/>
      <c r="AD28" s="451"/>
      <c r="AE28" s="451"/>
      <c r="AF28" s="451"/>
      <c r="AG28" s="451"/>
      <c r="AH28" s="451"/>
    </row>
    <row r="29" spans="1:37" s="5" customFormat="1" ht="18" customHeight="1" x14ac:dyDescent="0.25">
      <c r="A29" s="27" t="s">
        <v>398</v>
      </c>
      <c r="B29" s="96">
        <f t="shared" si="5"/>
        <v>0</v>
      </c>
      <c r="C29" s="632"/>
      <c r="D29" s="81">
        <f t="shared" si="7"/>
        <v>0</v>
      </c>
      <c r="E29" s="636"/>
      <c r="F29" s="637"/>
      <c r="G29" s="637"/>
      <c r="H29" s="637"/>
      <c r="I29" s="637"/>
      <c r="J29" s="638"/>
      <c r="K29" s="435"/>
      <c r="L29" s="200">
        <f t="shared" si="6"/>
        <v>0</v>
      </c>
      <c r="M29" s="637"/>
      <c r="N29" s="81">
        <f t="shared" si="8"/>
        <v>0</v>
      </c>
      <c r="O29" s="637"/>
      <c r="P29" s="637"/>
      <c r="Q29" s="637"/>
      <c r="R29" s="637"/>
      <c r="S29" s="639"/>
      <c r="T29" s="638"/>
      <c r="U29" s="184" t="b">
        <f t="shared" si="3"/>
        <v>0</v>
      </c>
      <c r="V29" s="249" t="b">
        <f t="shared" si="4"/>
        <v>0</v>
      </c>
      <c r="W29" s="1338"/>
      <c r="X29" s="1339"/>
      <c r="Y29" s="1339"/>
      <c r="Z29" s="1339"/>
      <c r="AA29" s="451"/>
      <c r="AB29" s="451"/>
      <c r="AC29" s="451"/>
      <c r="AD29" s="451"/>
      <c r="AE29" s="451"/>
      <c r="AF29" s="451"/>
      <c r="AG29" s="451"/>
      <c r="AH29" s="451"/>
    </row>
    <row r="30" spans="1:37" s="5" customFormat="1" ht="18" customHeight="1" thickBot="1" x14ac:dyDescent="0.3">
      <c r="A30" s="11" t="s">
        <v>32</v>
      </c>
      <c r="B30" s="100">
        <f t="shared" ref="B30:T30" si="9">SUM(B23:B29)</f>
        <v>0</v>
      </c>
      <c r="C30" s="97">
        <f t="shared" si="9"/>
        <v>0</v>
      </c>
      <c r="D30" s="98">
        <f t="shared" si="9"/>
        <v>0</v>
      </c>
      <c r="E30" s="97">
        <f t="shared" si="9"/>
        <v>0</v>
      </c>
      <c r="F30" s="99">
        <f t="shared" si="9"/>
        <v>0</v>
      </c>
      <c r="G30" s="99">
        <f t="shared" si="9"/>
        <v>0</v>
      </c>
      <c r="H30" s="99">
        <f>SUM(H23:H29)</f>
        <v>0</v>
      </c>
      <c r="I30" s="99">
        <f t="shared" si="9"/>
        <v>0</v>
      </c>
      <c r="J30" s="196">
        <f t="shared" ref="J30" si="10">SUM(J23:J29)</f>
        <v>0</v>
      </c>
      <c r="K30" s="435"/>
      <c r="L30" s="202">
        <f t="shared" ref="L30" si="11">SUM(L23:L29)</f>
        <v>0</v>
      </c>
      <c r="M30" s="85">
        <f>SUM(M23:M29)</f>
        <v>0</v>
      </c>
      <c r="N30" s="98">
        <f t="shared" ref="N30" si="12">SUM(N23:N29)</f>
        <v>0</v>
      </c>
      <c r="O30" s="85">
        <f>SUM(O23:O29)</f>
        <v>0</v>
      </c>
      <c r="P30" s="85">
        <f>SUM(P23:P29)</f>
        <v>0</v>
      </c>
      <c r="Q30" s="85">
        <f>SUM(Q23:Q29)</f>
        <v>0</v>
      </c>
      <c r="R30" s="85">
        <f>SUM(R23:R29)</f>
        <v>0</v>
      </c>
      <c r="S30" s="82">
        <f t="shared" si="9"/>
        <v>0</v>
      </c>
      <c r="T30" s="82">
        <f t="shared" si="9"/>
        <v>0</v>
      </c>
      <c r="U30" s="196"/>
      <c r="V30" s="202"/>
      <c r="W30" s="1338"/>
      <c r="X30" s="1339"/>
      <c r="Y30" s="1339"/>
      <c r="Z30" s="1339"/>
      <c r="AA30" s="451"/>
      <c r="AB30" s="451"/>
      <c r="AC30" s="451"/>
      <c r="AD30" s="451"/>
      <c r="AE30" s="451"/>
      <c r="AF30" s="451"/>
      <c r="AG30" s="451"/>
      <c r="AH30" s="451"/>
    </row>
    <row r="31" spans="1:37" s="5" customFormat="1" ht="18" customHeight="1" x14ac:dyDescent="0.25">
      <c r="A31" s="28" t="s">
        <v>33</v>
      </c>
      <c r="B31" s="102"/>
      <c r="C31" s="104"/>
      <c r="D31" s="31"/>
      <c r="E31" s="67"/>
      <c r="F31" s="29"/>
      <c r="G31" s="29"/>
      <c r="H31" s="29"/>
      <c r="I31" s="30"/>
      <c r="J31" s="570"/>
      <c r="K31" s="435"/>
      <c r="L31" s="159"/>
      <c r="M31" s="185"/>
      <c r="N31" s="52"/>
      <c r="O31" s="45"/>
      <c r="P31" s="29"/>
      <c r="Q31" s="29"/>
      <c r="R31" s="29"/>
      <c r="S31" s="31"/>
      <c r="T31" s="570"/>
      <c r="U31" s="194"/>
      <c r="V31" s="123"/>
      <c r="W31" s="1338"/>
      <c r="X31" s="1339"/>
      <c r="Y31" s="1339"/>
      <c r="Z31" s="1339"/>
      <c r="AA31" s="451"/>
      <c r="AB31" s="451"/>
      <c r="AC31" s="451"/>
      <c r="AD31" s="451"/>
      <c r="AE31" s="451"/>
      <c r="AF31" s="451"/>
      <c r="AG31" s="451"/>
      <c r="AH31" s="451"/>
    </row>
    <row r="32" spans="1:37" s="5" customFormat="1" ht="18" customHeight="1" x14ac:dyDescent="0.25">
      <c r="A32" s="416" t="s">
        <v>34</v>
      </c>
      <c r="B32" s="96">
        <f>C32+D32</f>
        <v>0</v>
      </c>
      <c r="C32" s="632"/>
      <c r="D32" s="81">
        <f>SUM(E32:J32)</f>
        <v>0</v>
      </c>
      <c r="E32" s="636"/>
      <c r="F32" s="637"/>
      <c r="G32" s="637"/>
      <c r="H32" s="637"/>
      <c r="I32" s="637"/>
      <c r="J32" s="638"/>
      <c r="K32" s="435"/>
      <c r="L32" s="200">
        <f>M32+N32</f>
        <v>0</v>
      </c>
      <c r="M32" s="637"/>
      <c r="N32" s="81">
        <f>SUM(O32:T32)</f>
        <v>0</v>
      </c>
      <c r="O32" s="637"/>
      <c r="P32" s="637"/>
      <c r="Q32" s="637"/>
      <c r="R32" s="637"/>
      <c r="S32" s="639"/>
      <c r="T32" s="638"/>
      <c r="U32" s="195" t="b">
        <f>IF(B32&gt;0,(L32)/B32)</f>
        <v>0</v>
      </c>
      <c r="V32" s="250" t="b">
        <f>IF(D32&gt;0,(N32)/D32)</f>
        <v>0</v>
      </c>
      <c r="W32" s="1338"/>
      <c r="X32" s="1339"/>
      <c r="Y32" s="1339"/>
      <c r="Z32" s="1339"/>
      <c r="AA32" s="451"/>
      <c r="AB32" s="451"/>
      <c r="AC32" s="451"/>
      <c r="AD32" s="451"/>
      <c r="AE32" s="451"/>
      <c r="AF32" s="451"/>
      <c r="AG32" s="451"/>
      <c r="AH32" s="451"/>
    </row>
    <row r="33" spans="1:34" s="5" customFormat="1" ht="18" customHeight="1" x14ac:dyDescent="0.25">
      <c r="A33" s="32" t="s">
        <v>297</v>
      </c>
      <c r="B33" s="96">
        <f>C33+D33</f>
        <v>0</v>
      </c>
      <c r="C33" s="632"/>
      <c r="D33" s="81">
        <f>SUM(E33:J33)</f>
        <v>0</v>
      </c>
      <c r="E33" s="636"/>
      <c r="F33" s="637"/>
      <c r="G33" s="637"/>
      <c r="H33" s="637"/>
      <c r="I33" s="637"/>
      <c r="J33" s="638"/>
      <c r="K33" s="435"/>
      <c r="L33" s="200">
        <f>M33+N33</f>
        <v>0</v>
      </c>
      <c r="M33" s="637"/>
      <c r="N33" s="81">
        <f>SUM(O33:T33)</f>
        <v>0</v>
      </c>
      <c r="O33" s="637"/>
      <c r="P33" s="637"/>
      <c r="Q33" s="637"/>
      <c r="R33" s="637"/>
      <c r="S33" s="639"/>
      <c r="T33" s="638"/>
      <c r="U33" s="195" t="b">
        <f>IF(B33&gt;0,(L33)/B33)</f>
        <v>0</v>
      </c>
      <c r="V33" s="250" t="b">
        <f>IF(D33&gt;0,(N33)/D33)</f>
        <v>0</v>
      </c>
      <c r="W33" s="1338"/>
      <c r="X33" s="1339"/>
      <c r="Y33" s="1339"/>
      <c r="Z33" s="1339"/>
      <c r="AA33" s="451"/>
      <c r="AB33" s="451"/>
      <c r="AC33" s="451"/>
      <c r="AD33" s="451"/>
      <c r="AE33" s="451"/>
      <c r="AF33" s="451"/>
      <c r="AG33" s="451"/>
      <c r="AH33" s="451"/>
    </row>
    <row r="34" spans="1:34" s="5" customFormat="1" ht="18" customHeight="1" x14ac:dyDescent="0.25">
      <c r="A34" s="33" t="s">
        <v>298</v>
      </c>
      <c r="B34" s="96">
        <f>C34+D34</f>
        <v>0</v>
      </c>
      <c r="C34" s="632"/>
      <c r="D34" s="81">
        <f t="shared" ref="D34:D35" si="13">SUM(E34:J34)</f>
        <v>0</v>
      </c>
      <c r="E34" s="636"/>
      <c r="F34" s="637"/>
      <c r="G34" s="637"/>
      <c r="H34" s="637"/>
      <c r="I34" s="637"/>
      <c r="J34" s="638"/>
      <c r="K34" s="435"/>
      <c r="L34" s="200">
        <f>M34+N34</f>
        <v>0</v>
      </c>
      <c r="M34" s="637"/>
      <c r="N34" s="81">
        <f>SUM(O34:T34)</f>
        <v>0</v>
      </c>
      <c r="O34" s="637"/>
      <c r="P34" s="637"/>
      <c r="Q34" s="637"/>
      <c r="R34" s="637"/>
      <c r="S34" s="639"/>
      <c r="T34" s="638"/>
      <c r="U34" s="184" t="b">
        <f>IF(B34&gt;0,(L34)/B34)</f>
        <v>0</v>
      </c>
      <c r="V34" s="249" t="b">
        <f>IF(D34&gt;0,(N34)/D34)</f>
        <v>0</v>
      </c>
      <c r="W34" s="1338"/>
      <c r="X34" s="1339"/>
      <c r="Y34" s="1339"/>
      <c r="Z34" s="1339"/>
      <c r="AA34" s="451"/>
      <c r="AB34" s="451"/>
      <c r="AC34" s="451"/>
      <c r="AD34" s="451"/>
      <c r="AE34" s="451"/>
      <c r="AF34" s="451"/>
      <c r="AG34" s="451"/>
      <c r="AH34" s="451"/>
    </row>
    <row r="35" spans="1:34" s="5" customFormat="1" ht="18" customHeight="1" x14ac:dyDescent="0.25">
      <c r="A35" s="33" t="s">
        <v>299</v>
      </c>
      <c r="B35" s="96">
        <f>C35+D35</f>
        <v>0</v>
      </c>
      <c r="C35" s="632"/>
      <c r="D35" s="81">
        <f t="shared" si="13"/>
        <v>0</v>
      </c>
      <c r="E35" s="636"/>
      <c r="F35" s="637"/>
      <c r="G35" s="637"/>
      <c r="H35" s="637"/>
      <c r="I35" s="637"/>
      <c r="J35" s="638"/>
      <c r="K35" s="435"/>
      <c r="L35" s="200">
        <f>M35+N35</f>
        <v>0</v>
      </c>
      <c r="M35" s="637"/>
      <c r="N35" s="81">
        <f>SUM(O35:T35)</f>
        <v>0</v>
      </c>
      <c r="O35" s="637"/>
      <c r="P35" s="637"/>
      <c r="Q35" s="637"/>
      <c r="R35" s="637"/>
      <c r="S35" s="639"/>
      <c r="T35" s="638"/>
      <c r="U35" s="184" t="b">
        <f>IF(B35&gt;0,(L35)/B35)</f>
        <v>0</v>
      </c>
      <c r="V35" s="249" t="b">
        <f>IF(D35&gt;0,(N35)/D35)</f>
        <v>0</v>
      </c>
      <c r="W35" s="1338"/>
      <c r="X35" s="1339"/>
      <c r="Y35" s="1339"/>
      <c r="Z35" s="1339"/>
      <c r="AA35" s="451"/>
      <c r="AB35" s="451"/>
      <c r="AC35" s="451"/>
      <c r="AD35" s="451"/>
      <c r="AE35" s="451"/>
      <c r="AF35" s="451"/>
      <c r="AG35" s="451"/>
      <c r="AH35" s="451"/>
    </row>
    <row r="36" spans="1:34" s="5" customFormat="1" ht="18" customHeight="1" thickBot="1" x14ac:dyDescent="0.3">
      <c r="A36" s="11" t="s">
        <v>32</v>
      </c>
      <c r="B36" s="100">
        <f t="shared" ref="B36:T36" si="14">SUM(B32:B35)</f>
        <v>0</v>
      </c>
      <c r="C36" s="83">
        <f t="shared" si="14"/>
        <v>0</v>
      </c>
      <c r="D36" s="84">
        <f t="shared" si="14"/>
        <v>0</v>
      </c>
      <c r="E36" s="83">
        <f t="shared" si="14"/>
        <v>0</v>
      </c>
      <c r="F36" s="85">
        <f t="shared" si="14"/>
        <v>0</v>
      </c>
      <c r="G36" s="85">
        <f t="shared" si="14"/>
        <v>0</v>
      </c>
      <c r="H36" s="85">
        <f>SUM(H32:H35)</f>
        <v>0</v>
      </c>
      <c r="I36" s="85">
        <f t="shared" si="14"/>
        <v>0</v>
      </c>
      <c r="J36" s="574">
        <f t="shared" ref="J36" si="15">SUM(J32:J35)</f>
        <v>0</v>
      </c>
      <c r="K36" s="435"/>
      <c r="L36" s="202">
        <f t="shared" ref="L36" si="16">SUM(L32:L35)</f>
        <v>0</v>
      </c>
      <c r="M36" s="85">
        <f>SUM(M32:M35)</f>
        <v>0</v>
      </c>
      <c r="N36" s="84">
        <f t="shared" ref="N36" si="17">SUM(N32:N35)</f>
        <v>0</v>
      </c>
      <c r="O36" s="85">
        <f>SUM(O32:O35)</f>
        <v>0</v>
      </c>
      <c r="P36" s="85">
        <f>SUM(P32:P35)</f>
        <v>0</v>
      </c>
      <c r="Q36" s="85">
        <f>SUM(Q32:Q35)</f>
        <v>0</v>
      </c>
      <c r="R36" s="85">
        <f>SUM(R32:R35)</f>
        <v>0</v>
      </c>
      <c r="S36" s="82">
        <f t="shared" si="14"/>
        <v>0</v>
      </c>
      <c r="T36" s="82">
        <f t="shared" si="14"/>
        <v>0</v>
      </c>
      <c r="U36" s="196"/>
      <c r="V36" s="202"/>
      <c r="W36" s="1338"/>
      <c r="X36" s="1339"/>
      <c r="Y36" s="1339"/>
      <c r="Z36" s="1339"/>
      <c r="AA36" s="451"/>
      <c r="AB36" s="451"/>
      <c r="AC36" s="451"/>
      <c r="AD36" s="451"/>
      <c r="AE36" s="451"/>
      <c r="AF36" s="451"/>
      <c r="AG36" s="451"/>
      <c r="AH36" s="451"/>
    </row>
    <row r="37" spans="1:34" s="5" customFormat="1" ht="18" customHeight="1" x14ac:dyDescent="0.25">
      <c r="A37" s="28" t="s">
        <v>35</v>
      </c>
      <c r="B37" s="102"/>
      <c r="C37" s="45"/>
      <c r="D37" s="31"/>
      <c r="E37" s="67"/>
      <c r="F37" s="29"/>
      <c r="G37" s="29"/>
      <c r="H37" s="29"/>
      <c r="I37" s="30"/>
      <c r="J37" s="570"/>
      <c r="K37" s="435"/>
      <c r="L37" s="159"/>
      <c r="M37" s="30"/>
      <c r="N37" s="31"/>
      <c r="O37" s="29"/>
      <c r="P37" s="29"/>
      <c r="Q37" s="29"/>
      <c r="R37" s="29"/>
      <c r="S37" s="52"/>
      <c r="T37" s="573"/>
      <c r="U37" s="194"/>
      <c r="V37" s="123"/>
      <c r="W37" s="1338"/>
      <c r="X37" s="1339"/>
      <c r="Y37" s="1339"/>
      <c r="Z37" s="1339"/>
      <c r="AA37" s="451"/>
      <c r="AB37" s="451"/>
      <c r="AC37" s="451"/>
      <c r="AD37" s="451"/>
      <c r="AE37" s="451"/>
      <c r="AF37" s="451"/>
      <c r="AG37" s="451"/>
      <c r="AH37" s="451"/>
    </row>
    <row r="38" spans="1:34" s="5" customFormat="1" ht="18" customHeight="1" x14ac:dyDescent="0.25">
      <c r="A38" s="32" t="s">
        <v>8</v>
      </c>
      <c r="B38" s="96">
        <f>C38+D38</f>
        <v>0</v>
      </c>
      <c r="C38" s="632"/>
      <c r="D38" s="81">
        <f>SUM(E38:J38)</f>
        <v>0</v>
      </c>
      <c r="E38" s="636"/>
      <c r="F38" s="637"/>
      <c r="G38" s="637"/>
      <c r="H38" s="637"/>
      <c r="I38" s="637"/>
      <c r="J38" s="638"/>
      <c r="K38" s="435"/>
      <c r="L38" s="200">
        <f>M38+N38</f>
        <v>0</v>
      </c>
      <c r="M38" s="637"/>
      <c r="N38" s="81">
        <f>SUM(O38:T38)</f>
        <v>0</v>
      </c>
      <c r="O38" s="637"/>
      <c r="P38" s="637"/>
      <c r="Q38" s="637"/>
      <c r="R38" s="637"/>
      <c r="S38" s="639"/>
      <c r="T38" s="638"/>
      <c r="U38" s="195" t="b">
        <f>IF(B38&gt;0,(L38)/B38)</f>
        <v>0</v>
      </c>
      <c r="V38" s="250" t="b">
        <f>IF(D38&gt;0,(N38)/D38)</f>
        <v>0</v>
      </c>
      <c r="W38" s="1338"/>
      <c r="X38" s="1339"/>
      <c r="Y38" s="1339"/>
      <c r="Z38" s="1339"/>
      <c r="AA38" s="451"/>
      <c r="AB38" s="451"/>
      <c r="AC38" s="451"/>
      <c r="AD38" s="451"/>
      <c r="AE38" s="451"/>
      <c r="AF38" s="451"/>
      <c r="AG38" s="451"/>
      <c r="AH38" s="451"/>
    </row>
    <row r="39" spans="1:34" s="5" customFormat="1" ht="18" customHeight="1" x14ac:dyDescent="0.25">
      <c r="A39" s="33" t="s">
        <v>36</v>
      </c>
      <c r="B39" s="96">
        <f>C39+D39</f>
        <v>0</v>
      </c>
      <c r="C39" s="632"/>
      <c r="D39" s="81">
        <f>SUM(E39:J39)</f>
        <v>0</v>
      </c>
      <c r="E39" s="636"/>
      <c r="F39" s="637"/>
      <c r="G39" s="637"/>
      <c r="H39" s="637"/>
      <c r="I39" s="637"/>
      <c r="J39" s="638"/>
      <c r="K39" s="435"/>
      <c r="L39" s="200">
        <f>M39+N39</f>
        <v>0</v>
      </c>
      <c r="M39" s="637"/>
      <c r="N39" s="81">
        <f>SUM(O39:T39)</f>
        <v>0</v>
      </c>
      <c r="O39" s="637"/>
      <c r="P39" s="637"/>
      <c r="Q39" s="637"/>
      <c r="R39" s="637"/>
      <c r="S39" s="639"/>
      <c r="T39" s="638"/>
      <c r="U39" s="184" t="b">
        <f>IF(B39&gt;0,(L39)/B39)</f>
        <v>0</v>
      </c>
      <c r="V39" s="249" t="b">
        <f>IF(D39&gt;0,(N39)/D39)</f>
        <v>0</v>
      </c>
      <c r="W39" s="1338"/>
      <c r="X39" s="1339"/>
      <c r="Y39" s="1339"/>
      <c r="Z39" s="1339"/>
      <c r="AA39" s="451"/>
      <c r="AB39" s="451"/>
      <c r="AC39" s="451"/>
      <c r="AD39" s="451"/>
      <c r="AE39" s="451"/>
      <c r="AF39" s="451"/>
      <c r="AG39" s="451"/>
      <c r="AH39" s="451"/>
    </row>
    <row r="40" spans="1:34" s="5" customFormat="1" ht="18" customHeight="1" x14ac:dyDescent="0.25">
      <c r="A40" s="27" t="s">
        <v>100</v>
      </c>
      <c r="B40" s="96">
        <f>C40+D40</f>
        <v>0</v>
      </c>
      <c r="C40" s="632"/>
      <c r="D40" s="81">
        <f>SUM(E40:J40)</f>
        <v>0</v>
      </c>
      <c r="E40" s="636"/>
      <c r="F40" s="637"/>
      <c r="G40" s="637"/>
      <c r="H40" s="637"/>
      <c r="I40" s="637"/>
      <c r="J40" s="638"/>
      <c r="K40" s="435"/>
      <c r="L40" s="200">
        <f>M40+N40</f>
        <v>0</v>
      </c>
      <c r="M40" s="637"/>
      <c r="N40" s="81">
        <f>SUM(O40:T40)</f>
        <v>0</v>
      </c>
      <c r="O40" s="637"/>
      <c r="P40" s="637"/>
      <c r="Q40" s="637"/>
      <c r="R40" s="637"/>
      <c r="S40" s="639"/>
      <c r="T40" s="638"/>
      <c r="U40" s="184" t="b">
        <f>IF(B40&gt;0,(L40)/B40)</f>
        <v>0</v>
      </c>
      <c r="V40" s="249" t="b">
        <f>IF(D40&gt;0,(N40)/D40)</f>
        <v>0</v>
      </c>
      <c r="W40" s="1338"/>
      <c r="X40" s="1339"/>
      <c r="Y40" s="1339"/>
      <c r="Z40" s="1339"/>
      <c r="AA40" s="451"/>
      <c r="AB40" s="451"/>
      <c r="AC40" s="451"/>
      <c r="AD40" s="451"/>
      <c r="AE40" s="451"/>
      <c r="AF40" s="451"/>
      <c r="AG40" s="451"/>
      <c r="AH40" s="451"/>
    </row>
    <row r="41" spans="1:34" s="5" customFormat="1" ht="18" customHeight="1" thickBot="1" x14ac:dyDescent="0.3">
      <c r="A41" s="11" t="s">
        <v>32</v>
      </c>
      <c r="B41" s="100">
        <f t="shared" ref="B41:T41" si="18">SUM(B38:B40)</f>
        <v>0</v>
      </c>
      <c r="C41" s="86">
        <f t="shared" si="18"/>
        <v>0</v>
      </c>
      <c r="D41" s="84">
        <f t="shared" si="18"/>
        <v>0</v>
      </c>
      <c r="E41" s="86">
        <f t="shared" si="18"/>
        <v>0</v>
      </c>
      <c r="F41" s="87">
        <f t="shared" si="18"/>
        <v>0</v>
      </c>
      <c r="G41" s="87">
        <f t="shared" si="18"/>
        <v>0</v>
      </c>
      <c r="H41" s="87">
        <f>SUM(H38:H40)</f>
        <v>0</v>
      </c>
      <c r="I41" s="89">
        <f t="shared" si="18"/>
        <v>0</v>
      </c>
      <c r="J41" s="571">
        <f t="shared" ref="J41" si="19">SUM(J38:J40)</f>
        <v>0</v>
      </c>
      <c r="K41" s="435"/>
      <c r="L41" s="202">
        <f t="shared" ref="L41" si="20">SUM(L38:L40)</f>
        <v>0</v>
      </c>
      <c r="M41" s="87">
        <f>SUM(M38:M40)</f>
        <v>0</v>
      </c>
      <c r="N41" s="84">
        <f t="shared" ref="N41" si="21">SUM(N38:N40)</f>
        <v>0</v>
      </c>
      <c r="O41" s="87">
        <f>SUM(O38:O40)</f>
        <v>0</v>
      </c>
      <c r="P41" s="87">
        <f>SUM(P38:P40)</f>
        <v>0</v>
      </c>
      <c r="Q41" s="87">
        <f>SUM(Q38:Q40)</f>
        <v>0</v>
      </c>
      <c r="R41" s="87">
        <f>SUM(R38:R40)</f>
        <v>0</v>
      </c>
      <c r="S41" s="84">
        <f t="shared" si="18"/>
        <v>0</v>
      </c>
      <c r="T41" s="84">
        <f t="shared" si="18"/>
        <v>0</v>
      </c>
      <c r="U41" s="197"/>
      <c r="V41" s="204"/>
      <c r="W41" s="1338"/>
      <c r="X41" s="1339"/>
      <c r="Y41" s="1339"/>
      <c r="Z41" s="1339"/>
      <c r="AA41" s="451"/>
      <c r="AB41" s="451"/>
      <c r="AC41" s="451"/>
      <c r="AD41" s="451"/>
      <c r="AE41" s="451"/>
      <c r="AF41" s="451"/>
      <c r="AG41" s="451"/>
      <c r="AH41" s="451"/>
    </row>
    <row r="42" spans="1:34" s="5" customFormat="1" ht="18" customHeight="1" thickBot="1" x14ac:dyDescent="0.3">
      <c r="A42" s="34" t="s">
        <v>37</v>
      </c>
      <c r="B42" s="103">
        <f>C42+D42</f>
        <v>0</v>
      </c>
      <c r="C42" s="633"/>
      <c r="D42" s="77">
        <f>SUM(E42:J42)</f>
        <v>0</v>
      </c>
      <c r="E42" s="640"/>
      <c r="F42" s="641"/>
      <c r="G42" s="641"/>
      <c r="H42" s="666"/>
      <c r="I42" s="634"/>
      <c r="J42" s="635"/>
      <c r="K42" s="435">
        <v>2500</v>
      </c>
      <c r="L42" s="203">
        <f>M42+N42</f>
        <v>0</v>
      </c>
      <c r="M42" s="634"/>
      <c r="N42" s="77">
        <f>SUM(O42:T42)</f>
        <v>0</v>
      </c>
      <c r="O42" s="633"/>
      <c r="P42" s="633"/>
      <c r="Q42" s="633"/>
      <c r="R42" s="670"/>
      <c r="S42" s="645"/>
      <c r="T42" s="646"/>
      <c r="U42" s="122" t="b">
        <f>IF(B42&gt;0,(L42)/B42)</f>
        <v>0</v>
      </c>
      <c r="V42" s="246" t="b">
        <f>IF(D42&gt;0,(N42)/D42)</f>
        <v>0</v>
      </c>
      <c r="W42" s="1338"/>
      <c r="X42" s="1339"/>
      <c r="Y42" s="1339"/>
      <c r="Z42" s="1339"/>
      <c r="AA42" s="451"/>
      <c r="AB42" s="451"/>
      <c r="AC42" s="451"/>
      <c r="AD42" s="451"/>
      <c r="AE42" s="451"/>
      <c r="AF42" s="451"/>
      <c r="AG42" s="451"/>
      <c r="AH42" s="451"/>
    </row>
    <row r="43" spans="1:34" s="5" customFormat="1" ht="18" customHeight="1" thickBot="1" x14ac:dyDescent="0.3">
      <c r="A43" s="669" t="s">
        <v>375</v>
      </c>
      <c r="B43" s="103">
        <f>C43+D43</f>
        <v>0</v>
      </c>
      <c r="C43" s="633"/>
      <c r="D43" s="242">
        <f>SUM(E43:J43)</f>
        <v>0</v>
      </c>
      <c r="E43" s="640"/>
      <c r="F43" s="642"/>
      <c r="G43" s="642"/>
      <c r="H43" s="667"/>
      <c r="I43" s="668"/>
      <c r="J43" s="635"/>
      <c r="K43" s="435">
        <v>2500</v>
      </c>
      <c r="L43" s="243">
        <f>M43+N43</f>
        <v>0</v>
      </c>
      <c r="M43" s="643"/>
      <c r="N43" s="242">
        <f>SUM(O43:T43)</f>
        <v>0</v>
      </c>
      <c r="O43" s="644"/>
      <c r="P43" s="644"/>
      <c r="Q43" s="644"/>
      <c r="R43" s="671"/>
      <c r="S43" s="672"/>
      <c r="T43" s="646"/>
      <c r="U43" s="122" t="b">
        <f>IF(B43&gt;0,(L43)/B43)</f>
        <v>0</v>
      </c>
      <c r="V43" s="246" t="b">
        <f>IF(D43&gt;0,(N43)/D43)</f>
        <v>0</v>
      </c>
      <c r="W43" s="1338"/>
      <c r="X43" s="1339"/>
      <c r="Y43" s="1339"/>
      <c r="Z43" s="1339"/>
      <c r="AA43" s="451"/>
      <c r="AB43" s="451"/>
      <c r="AC43" s="451"/>
      <c r="AD43" s="451"/>
      <c r="AE43" s="451"/>
      <c r="AF43" s="451"/>
      <c r="AG43" s="451"/>
      <c r="AH43" s="451"/>
    </row>
    <row r="44" spans="1:34" s="5" customFormat="1" ht="18" customHeight="1" thickBot="1" x14ac:dyDescent="0.3">
      <c r="A44" s="11" t="s">
        <v>38</v>
      </c>
      <c r="B44" s="98">
        <f t="shared" ref="B44:I44" si="22">SUM(B17+B20+B21+B30+B36+B41+B42+B43)</f>
        <v>0</v>
      </c>
      <c r="C44" s="88">
        <f t="shared" si="22"/>
        <v>0</v>
      </c>
      <c r="D44" s="84">
        <f t="shared" si="22"/>
        <v>0</v>
      </c>
      <c r="E44" s="88">
        <f t="shared" si="22"/>
        <v>0</v>
      </c>
      <c r="F44" s="89">
        <f t="shared" si="22"/>
        <v>0</v>
      </c>
      <c r="G44" s="89">
        <f t="shared" si="22"/>
        <v>0</v>
      </c>
      <c r="H44" s="89">
        <f t="shared" si="22"/>
        <v>0</v>
      </c>
      <c r="I44" s="89">
        <f t="shared" si="22"/>
        <v>0</v>
      </c>
      <c r="J44" s="571">
        <f t="shared" ref="J44" si="23">SUM(J17+J20+J21+J30+J36+J41+J42+J43)</f>
        <v>0</v>
      </c>
      <c r="K44" s="436"/>
      <c r="L44" s="204">
        <f t="shared" ref="L44" si="24">SUM(L17+L20+L21+L30+L36+L41+L42+L43)</f>
        <v>0</v>
      </c>
      <c r="M44" s="89">
        <f t="shared" ref="M44:T44" si="25">SUM(M17+M20+M21+M30+M36+M41+M42+M43)</f>
        <v>0</v>
      </c>
      <c r="N44" s="84">
        <f t="shared" ref="N44" si="26">SUM(N17+N20+N21+N30+N36+N41+N42+N43)</f>
        <v>0</v>
      </c>
      <c r="O44" s="89">
        <f t="shared" si="25"/>
        <v>0</v>
      </c>
      <c r="P44" s="89">
        <f t="shared" si="25"/>
        <v>0</v>
      </c>
      <c r="Q44" s="89">
        <f t="shared" si="25"/>
        <v>0</v>
      </c>
      <c r="R44" s="89">
        <f t="shared" si="25"/>
        <v>0</v>
      </c>
      <c r="S44" s="84">
        <f t="shared" si="25"/>
        <v>0</v>
      </c>
      <c r="T44" s="84">
        <f t="shared" si="25"/>
        <v>0</v>
      </c>
      <c r="U44" s="673" t="b">
        <f>IF(B44&gt;0,(L44)/B44)</f>
        <v>0</v>
      </c>
      <c r="V44" s="674" t="b">
        <f>IF(D44&gt;0,(N44)/D44)</f>
        <v>0</v>
      </c>
      <c r="W44" s="187"/>
      <c r="X44" s="187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</row>
    <row r="45" spans="1:34" x14ac:dyDescent="0.2">
      <c r="A45" s="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64"/>
      <c r="X45" s="107"/>
      <c r="Y45" s="107"/>
      <c r="Z45" s="107"/>
      <c r="AA45" s="164"/>
      <c r="AB45" s="164"/>
      <c r="AC45" s="164"/>
      <c r="AD45" s="164"/>
      <c r="AE45" s="164"/>
      <c r="AF45" s="164"/>
      <c r="AG45" s="164"/>
      <c r="AH45" s="164"/>
    </row>
    <row r="46" spans="1:34" x14ac:dyDescent="0.2">
      <c r="AA46" s="127"/>
      <c r="AB46" s="127"/>
      <c r="AC46" s="127"/>
      <c r="AD46" s="127"/>
      <c r="AE46" s="127"/>
      <c r="AF46" s="127"/>
      <c r="AG46" s="127"/>
      <c r="AH46" s="127"/>
    </row>
    <row r="47" spans="1:34" ht="18.75" thickBot="1" x14ac:dyDescent="0.3">
      <c r="A47" s="1374" t="s">
        <v>316</v>
      </c>
      <c r="B47" s="1374"/>
      <c r="C47" s="1374"/>
      <c r="D47" s="1374"/>
      <c r="E47" s="1374"/>
      <c r="F47" s="1374"/>
      <c r="G47" s="1374"/>
      <c r="H47" s="1374"/>
      <c r="I47" s="1374"/>
      <c r="J47" s="1374"/>
      <c r="K47" s="1374"/>
      <c r="L47" s="1374"/>
      <c r="M47" s="1374"/>
      <c r="N47" s="1374"/>
      <c r="O47" s="1374"/>
      <c r="P47" s="1374"/>
      <c r="Q47" s="1374"/>
      <c r="R47" s="1374"/>
      <c r="S47" s="1374"/>
      <c r="T47" s="1374"/>
      <c r="U47" s="1374"/>
      <c r="V47" s="1374"/>
      <c r="AA47" s="127"/>
      <c r="AB47" s="127"/>
      <c r="AC47" s="127"/>
      <c r="AD47" s="127"/>
      <c r="AE47" s="127"/>
      <c r="AF47" s="127"/>
      <c r="AG47" s="127"/>
      <c r="AH47" s="127"/>
    </row>
    <row r="48" spans="1:34" ht="17.25" thickTop="1" thickBot="1" x14ac:dyDescent="0.3">
      <c r="A48" s="675"/>
      <c r="B48" s="676"/>
      <c r="C48" s="676"/>
      <c r="D48" s="676"/>
      <c r="E48" s="1344" t="s">
        <v>21</v>
      </c>
      <c r="F48" s="1345"/>
      <c r="G48" s="1345"/>
      <c r="H48" s="1345"/>
      <c r="I48" s="1345"/>
      <c r="J48" s="1377"/>
      <c r="K48" s="677"/>
      <c r="L48" s="676"/>
      <c r="M48" s="676"/>
      <c r="N48" s="676"/>
      <c r="O48" s="1344" t="s">
        <v>159</v>
      </c>
      <c r="P48" s="1345"/>
      <c r="Q48" s="1345"/>
      <c r="R48" s="1345"/>
      <c r="S48" s="1345"/>
      <c r="T48" s="676"/>
      <c r="U48" s="678" t="s">
        <v>285</v>
      </c>
      <c r="V48" s="679" t="s">
        <v>286</v>
      </c>
      <c r="AA48" s="127"/>
      <c r="AB48" s="127"/>
      <c r="AC48" s="127"/>
      <c r="AD48" s="127"/>
      <c r="AE48" s="127"/>
      <c r="AF48" s="127"/>
      <c r="AG48" s="127"/>
      <c r="AH48" s="127"/>
    </row>
    <row r="49" spans="1:34" ht="32.25" thickBot="1" x14ac:dyDescent="0.3">
      <c r="A49" s="351" t="s">
        <v>288</v>
      </c>
      <c r="B49" s="359" t="s">
        <v>248</v>
      </c>
      <c r="C49" s="359" t="s">
        <v>284</v>
      </c>
      <c r="D49" s="359" t="s">
        <v>277</v>
      </c>
      <c r="E49" s="352" t="s">
        <v>281</v>
      </c>
      <c r="F49" s="352" t="s">
        <v>282</v>
      </c>
      <c r="G49" s="353" t="s">
        <v>178</v>
      </c>
      <c r="H49" s="353" t="s">
        <v>156</v>
      </c>
      <c r="I49" s="356" t="s">
        <v>157</v>
      </c>
      <c r="J49" s="572" t="s">
        <v>351</v>
      </c>
      <c r="K49" s="445"/>
      <c r="L49" s="359" t="s">
        <v>135</v>
      </c>
      <c r="M49" s="359" t="s">
        <v>284</v>
      </c>
      <c r="N49" s="359" t="s">
        <v>277</v>
      </c>
      <c r="O49" s="357" t="s">
        <v>283</v>
      </c>
      <c r="P49" s="357" t="s">
        <v>282</v>
      </c>
      <c r="Q49" s="358" t="s">
        <v>178</v>
      </c>
      <c r="R49" s="358" t="s">
        <v>156</v>
      </c>
      <c r="S49" s="361" t="s">
        <v>157</v>
      </c>
      <c r="T49" s="584" t="s">
        <v>351</v>
      </c>
      <c r="U49" s="366" t="s">
        <v>135</v>
      </c>
      <c r="V49" s="360" t="s">
        <v>135</v>
      </c>
      <c r="W49" s="1359" t="s">
        <v>171</v>
      </c>
      <c r="X49" s="1360"/>
      <c r="Y49" s="1360"/>
      <c r="Z49" s="425"/>
      <c r="AA49" s="425"/>
      <c r="AB49" s="425"/>
      <c r="AC49" s="583"/>
      <c r="AD49" s="583"/>
      <c r="AE49" s="583"/>
      <c r="AF49" s="583"/>
      <c r="AG49" s="583"/>
      <c r="AH49" s="425"/>
    </row>
    <row r="50" spans="1:34" ht="15.75" x14ac:dyDescent="0.25">
      <c r="A50" s="354" t="s">
        <v>227</v>
      </c>
      <c r="B50" s="412">
        <f>C50+D50</f>
        <v>0</v>
      </c>
      <c r="C50" s="647"/>
      <c r="D50" s="412">
        <f t="shared" ref="D50:D55" si="27">SUM(E50:J50)</f>
        <v>0</v>
      </c>
      <c r="E50" s="650"/>
      <c r="F50" s="650"/>
      <c r="G50" s="650"/>
      <c r="H50" s="650"/>
      <c r="I50" s="651"/>
      <c r="J50" s="651"/>
      <c r="K50" s="1375"/>
      <c r="L50" s="413">
        <f>M50+N50</f>
        <v>0</v>
      </c>
      <c r="M50" s="647"/>
      <c r="N50" s="412">
        <f>SUM(O50:T50)</f>
        <v>0</v>
      </c>
      <c r="O50" s="650"/>
      <c r="P50" s="650"/>
      <c r="Q50" s="650"/>
      <c r="R50" s="650"/>
      <c r="S50" s="651"/>
      <c r="T50" s="651"/>
      <c r="U50" s="362" t="b">
        <f t="shared" ref="U50:U64" si="28">IF(B50&gt;0,(L50)/B50)</f>
        <v>0</v>
      </c>
      <c r="V50" s="363" t="b">
        <f t="shared" ref="V50:V64" si="29">IF(D50&gt;0,(N50)/D50)</f>
        <v>0</v>
      </c>
      <c r="W50" s="1340"/>
      <c r="X50" s="1341"/>
      <c r="Y50" s="1341"/>
      <c r="Z50" s="1341"/>
      <c r="AA50" s="452"/>
      <c r="AB50" s="452"/>
      <c r="AC50" s="452"/>
      <c r="AD50" s="452"/>
      <c r="AE50" s="452"/>
      <c r="AF50" s="452"/>
      <c r="AG50" s="452"/>
      <c r="AH50" s="452"/>
    </row>
    <row r="51" spans="1:34" ht="15.75" x14ac:dyDescent="0.25">
      <c r="A51" s="354" t="s">
        <v>228</v>
      </c>
      <c r="B51" s="412">
        <f t="shared" ref="B51:B63" si="30">C51+D51</f>
        <v>0</v>
      </c>
      <c r="C51" s="647"/>
      <c r="D51" s="412">
        <f t="shared" si="27"/>
        <v>0</v>
      </c>
      <c r="E51" s="647"/>
      <c r="F51" s="647"/>
      <c r="G51" s="647"/>
      <c r="H51" s="647"/>
      <c r="I51" s="652"/>
      <c r="J51" s="652"/>
      <c r="K51" s="1375"/>
      <c r="L51" s="413">
        <f t="shared" ref="L51:L63" si="31">M51+N51</f>
        <v>0</v>
      </c>
      <c r="M51" s="647"/>
      <c r="N51" s="412">
        <f>SUM(O51:T51)</f>
        <v>0</v>
      </c>
      <c r="O51" s="647"/>
      <c r="P51" s="647"/>
      <c r="Q51" s="647"/>
      <c r="R51" s="647"/>
      <c r="S51" s="652"/>
      <c r="T51" s="652"/>
      <c r="U51" s="362" t="b">
        <f t="shared" si="28"/>
        <v>0</v>
      </c>
      <c r="V51" s="363" t="b">
        <f t="shared" si="29"/>
        <v>0</v>
      </c>
      <c r="W51" s="1340"/>
      <c r="X51" s="1341"/>
      <c r="Y51" s="1341"/>
      <c r="Z51" s="1341"/>
      <c r="AA51" s="452"/>
      <c r="AB51" s="452"/>
      <c r="AC51" s="452"/>
      <c r="AD51" s="452"/>
      <c r="AE51" s="452"/>
      <c r="AF51" s="452"/>
      <c r="AG51" s="452"/>
      <c r="AH51" s="452"/>
    </row>
    <row r="52" spans="1:34" ht="15.75" x14ac:dyDescent="0.25">
      <c r="A52" s="354" t="s">
        <v>229</v>
      </c>
      <c r="B52" s="412">
        <f t="shared" si="30"/>
        <v>0</v>
      </c>
      <c r="C52" s="647"/>
      <c r="D52" s="412">
        <f t="shared" si="27"/>
        <v>0</v>
      </c>
      <c r="E52" s="647"/>
      <c r="F52" s="647"/>
      <c r="G52" s="647"/>
      <c r="H52" s="647"/>
      <c r="I52" s="652"/>
      <c r="J52" s="652"/>
      <c r="K52" s="1375"/>
      <c r="L52" s="413">
        <f t="shared" si="31"/>
        <v>0</v>
      </c>
      <c r="M52" s="647"/>
      <c r="N52" s="412">
        <f t="shared" ref="N52:N63" si="32">SUM(O52:T52)</f>
        <v>0</v>
      </c>
      <c r="O52" s="647"/>
      <c r="P52" s="647"/>
      <c r="Q52" s="647"/>
      <c r="R52" s="647"/>
      <c r="S52" s="652"/>
      <c r="T52" s="652"/>
      <c r="U52" s="362" t="b">
        <f t="shared" si="28"/>
        <v>0</v>
      </c>
      <c r="V52" s="363" t="b">
        <f t="shared" si="29"/>
        <v>0</v>
      </c>
      <c r="W52" s="1340"/>
      <c r="X52" s="1341"/>
      <c r="Y52" s="1341"/>
      <c r="Z52" s="1341"/>
      <c r="AA52" s="452"/>
      <c r="AB52" s="452"/>
      <c r="AC52" s="452"/>
      <c r="AD52" s="452"/>
      <c r="AE52" s="452"/>
      <c r="AF52" s="452"/>
      <c r="AG52" s="452"/>
      <c r="AH52" s="452"/>
    </row>
    <row r="53" spans="1:34" ht="15.75" x14ac:dyDescent="0.25">
      <c r="A53" s="354" t="s">
        <v>230</v>
      </c>
      <c r="B53" s="412">
        <f t="shared" si="30"/>
        <v>0</v>
      </c>
      <c r="C53" s="647"/>
      <c r="D53" s="412">
        <f t="shared" si="27"/>
        <v>0</v>
      </c>
      <c r="E53" s="647"/>
      <c r="F53" s="647"/>
      <c r="G53" s="647"/>
      <c r="H53" s="647"/>
      <c r="I53" s="652"/>
      <c r="J53" s="652"/>
      <c r="K53" s="1375"/>
      <c r="L53" s="413">
        <f t="shared" si="31"/>
        <v>0</v>
      </c>
      <c r="M53" s="647"/>
      <c r="N53" s="412">
        <f t="shared" si="32"/>
        <v>0</v>
      </c>
      <c r="O53" s="647"/>
      <c r="P53" s="647"/>
      <c r="Q53" s="647"/>
      <c r="R53" s="647"/>
      <c r="S53" s="652"/>
      <c r="T53" s="652"/>
      <c r="U53" s="362" t="b">
        <f t="shared" si="28"/>
        <v>0</v>
      </c>
      <c r="V53" s="363" t="b">
        <f t="shared" si="29"/>
        <v>0</v>
      </c>
      <c r="W53" s="1340"/>
      <c r="X53" s="1341"/>
      <c r="Y53" s="1341"/>
      <c r="Z53" s="1341"/>
      <c r="AA53" s="452"/>
      <c r="AB53" s="452"/>
      <c r="AC53" s="452"/>
      <c r="AD53" s="452"/>
      <c r="AE53" s="452"/>
      <c r="AF53" s="452"/>
      <c r="AG53" s="452"/>
      <c r="AH53" s="452"/>
    </row>
    <row r="54" spans="1:34" ht="15.75" x14ac:dyDescent="0.25">
      <c r="A54" s="354" t="s">
        <v>231</v>
      </c>
      <c r="B54" s="412">
        <f t="shared" si="30"/>
        <v>0</v>
      </c>
      <c r="C54" s="647"/>
      <c r="D54" s="412">
        <f t="shared" si="27"/>
        <v>0</v>
      </c>
      <c r="E54" s="647"/>
      <c r="F54" s="647"/>
      <c r="G54" s="647"/>
      <c r="H54" s="647"/>
      <c r="I54" s="652"/>
      <c r="J54" s="652"/>
      <c r="K54" s="1375"/>
      <c r="L54" s="413">
        <f t="shared" si="31"/>
        <v>0</v>
      </c>
      <c r="M54" s="647"/>
      <c r="N54" s="412">
        <f t="shared" si="32"/>
        <v>0</v>
      </c>
      <c r="O54" s="647"/>
      <c r="P54" s="647"/>
      <c r="Q54" s="647"/>
      <c r="R54" s="647"/>
      <c r="S54" s="652"/>
      <c r="T54" s="652"/>
      <c r="U54" s="362" t="b">
        <f t="shared" si="28"/>
        <v>0</v>
      </c>
      <c r="V54" s="363" t="b">
        <f t="shared" si="29"/>
        <v>0</v>
      </c>
      <c r="W54" s="1340"/>
      <c r="X54" s="1341"/>
      <c r="Y54" s="1341"/>
      <c r="Z54" s="1341"/>
      <c r="AA54" s="452"/>
      <c r="AB54" s="452"/>
      <c r="AC54" s="452"/>
      <c r="AD54" s="452"/>
      <c r="AE54" s="452"/>
      <c r="AF54" s="452"/>
      <c r="AG54" s="452"/>
      <c r="AH54" s="452"/>
    </row>
    <row r="55" spans="1:34" ht="15.75" x14ac:dyDescent="0.25">
      <c r="A55" s="354" t="s">
        <v>232</v>
      </c>
      <c r="B55" s="412">
        <f t="shared" si="30"/>
        <v>0</v>
      </c>
      <c r="C55" s="647"/>
      <c r="D55" s="412">
        <f t="shared" si="27"/>
        <v>0</v>
      </c>
      <c r="E55" s="647"/>
      <c r="F55" s="647"/>
      <c r="G55" s="647"/>
      <c r="H55" s="647"/>
      <c r="I55" s="652"/>
      <c r="J55" s="652"/>
      <c r="K55" s="1375"/>
      <c r="L55" s="413">
        <f t="shared" si="31"/>
        <v>0</v>
      </c>
      <c r="M55" s="647"/>
      <c r="N55" s="412">
        <f t="shared" si="32"/>
        <v>0</v>
      </c>
      <c r="O55" s="647"/>
      <c r="P55" s="647"/>
      <c r="Q55" s="647"/>
      <c r="R55" s="647"/>
      <c r="S55" s="652"/>
      <c r="T55" s="652"/>
      <c r="U55" s="362" t="b">
        <f t="shared" si="28"/>
        <v>0</v>
      </c>
      <c r="V55" s="363" t="b">
        <f t="shared" si="29"/>
        <v>0</v>
      </c>
      <c r="W55" s="1340"/>
      <c r="X55" s="1341"/>
      <c r="Y55" s="1341"/>
      <c r="Z55" s="1341"/>
      <c r="AA55" s="452"/>
      <c r="AB55" s="452"/>
      <c r="AC55" s="452"/>
      <c r="AD55" s="452"/>
      <c r="AE55" s="452"/>
      <c r="AF55" s="452"/>
      <c r="AG55" s="452"/>
      <c r="AH55" s="452"/>
    </row>
    <row r="56" spans="1:34" ht="15.75" x14ac:dyDescent="0.25">
      <c r="A56" s="354" t="s">
        <v>233</v>
      </c>
      <c r="B56" s="412">
        <f t="shared" si="30"/>
        <v>0</v>
      </c>
      <c r="C56" s="647"/>
      <c r="D56" s="412">
        <f t="shared" ref="D56:D59" si="33">SUM(E56:J56)</f>
        <v>0</v>
      </c>
      <c r="E56" s="647"/>
      <c r="F56" s="647"/>
      <c r="G56" s="647"/>
      <c r="H56" s="647"/>
      <c r="I56" s="652"/>
      <c r="J56" s="652"/>
      <c r="K56" s="1375"/>
      <c r="L56" s="413">
        <f t="shared" si="31"/>
        <v>0</v>
      </c>
      <c r="M56" s="647"/>
      <c r="N56" s="412">
        <f t="shared" si="32"/>
        <v>0</v>
      </c>
      <c r="O56" s="647"/>
      <c r="P56" s="647"/>
      <c r="Q56" s="647"/>
      <c r="R56" s="647"/>
      <c r="S56" s="652"/>
      <c r="T56" s="652"/>
      <c r="U56" s="362" t="b">
        <f t="shared" si="28"/>
        <v>0</v>
      </c>
      <c r="V56" s="363" t="b">
        <f t="shared" si="29"/>
        <v>0</v>
      </c>
      <c r="W56" s="1340"/>
      <c r="X56" s="1341"/>
      <c r="Y56" s="1341"/>
      <c r="Z56" s="1341"/>
      <c r="AA56" s="452"/>
      <c r="AB56" s="452"/>
      <c r="AC56" s="452"/>
      <c r="AD56" s="452"/>
      <c r="AE56" s="452"/>
      <c r="AF56" s="452"/>
      <c r="AG56" s="452"/>
      <c r="AH56" s="452"/>
    </row>
    <row r="57" spans="1:34" ht="15.75" x14ac:dyDescent="0.25">
      <c r="A57" s="354" t="s">
        <v>234</v>
      </c>
      <c r="B57" s="412">
        <f t="shared" si="30"/>
        <v>0</v>
      </c>
      <c r="C57" s="647"/>
      <c r="D57" s="412">
        <f t="shared" si="33"/>
        <v>0</v>
      </c>
      <c r="E57" s="647"/>
      <c r="F57" s="647"/>
      <c r="G57" s="647"/>
      <c r="H57" s="647"/>
      <c r="I57" s="652"/>
      <c r="J57" s="652"/>
      <c r="K57" s="1375"/>
      <c r="L57" s="413">
        <f t="shared" si="31"/>
        <v>0</v>
      </c>
      <c r="M57" s="647"/>
      <c r="N57" s="412">
        <f t="shared" si="32"/>
        <v>0</v>
      </c>
      <c r="O57" s="647"/>
      <c r="P57" s="647"/>
      <c r="Q57" s="647"/>
      <c r="R57" s="647"/>
      <c r="S57" s="652"/>
      <c r="T57" s="652"/>
      <c r="U57" s="362" t="b">
        <f t="shared" si="28"/>
        <v>0</v>
      </c>
      <c r="V57" s="363" t="b">
        <f t="shared" si="29"/>
        <v>0</v>
      </c>
      <c r="W57" s="1340"/>
      <c r="X57" s="1341"/>
      <c r="Y57" s="1341"/>
      <c r="Z57" s="1341"/>
      <c r="AA57" s="452"/>
      <c r="AB57" s="452"/>
      <c r="AC57" s="452"/>
      <c r="AD57" s="452"/>
      <c r="AE57" s="452"/>
      <c r="AF57" s="452"/>
      <c r="AG57" s="452"/>
      <c r="AH57" s="452"/>
    </row>
    <row r="58" spans="1:34" ht="15.75" x14ac:dyDescent="0.25">
      <c r="A58" s="656" t="s">
        <v>391</v>
      </c>
      <c r="B58" s="412">
        <f t="shared" si="30"/>
        <v>0</v>
      </c>
      <c r="C58" s="648"/>
      <c r="D58" s="412">
        <f t="shared" si="33"/>
        <v>0</v>
      </c>
      <c r="E58" s="648"/>
      <c r="F58" s="648"/>
      <c r="G58" s="648"/>
      <c r="H58" s="648"/>
      <c r="I58" s="653"/>
      <c r="J58" s="653"/>
      <c r="K58" s="1375"/>
      <c r="L58" s="413">
        <f t="shared" si="31"/>
        <v>0</v>
      </c>
      <c r="M58" s="648"/>
      <c r="N58" s="412">
        <f t="shared" si="32"/>
        <v>0</v>
      </c>
      <c r="O58" s="648"/>
      <c r="P58" s="648"/>
      <c r="Q58" s="648"/>
      <c r="R58" s="648"/>
      <c r="S58" s="653"/>
      <c r="T58" s="653"/>
      <c r="U58" s="362" t="b">
        <f t="shared" si="28"/>
        <v>0</v>
      </c>
      <c r="V58" s="363" t="b">
        <f t="shared" si="29"/>
        <v>0</v>
      </c>
      <c r="W58" s="1340"/>
      <c r="X58" s="1341"/>
      <c r="Y58" s="1341"/>
      <c r="Z58" s="1341"/>
      <c r="AA58" s="452"/>
      <c r="AB58" s="452"/>
      <c r="AC58" s="452"/>
      <c r="AD58" s="452"/>
      <c r="AE58" s="452"/>
      <c r="AF58" s="452"/>
      <c r="AG58" s="452"/>
      <c r="AH58" s="452"/>
    </row>
    <row r="59" spans="1:34" ht="15.75" x14ac:dyDescent="0.25">
      <c r="A59" s="656" t="s">
        <v>392</v>
      </c>
      <c r="B59" s="412">
        <f t="shared" si="30"/>
        <v>0</v>
      </c>
      <c r="C59" s="648"/>
      <c r="D59" s="412">
        <f t="shared" si="33"/>
        <v>0</v>
      </c>
      <c r="E59" s="648"/>
      <c r="F59" s="648"/>
      <c r="G59" s="648"/>
      <c r="H59" s="648"/>
      <c r="I59" s="653"/>
      <c r="J59" s="653"/>
      <c r="K59" s="1375"/>
      <c r="L59" s="413">
        <f t="shared" si="31"/>
        <v>0</v>
      </c>
      <c r="M59" s="648"/>
      <c r="N59" s="412">
        <f t="shared" si="32"/>
        <v>0</v>
      </c>
      <c r="O59" s="648"/>
      <c r="P59" s="648"/>
      <c r="Q59" s="648"/>
      <c r="R59" s="648"/>
      <c r="S59" s="653"/>
      <c r="T59" s="653"/>
      <c r="U59" s="362" t="b">
        <f t="shared" si="28"/>
        <v>0</v>
      </c>
      <c r="V59" s="363" t="b">
        <f t="shared" si="29"/>
        <v>0</v>
      </c>
      <c r="W59" s="1340"/>
      <c r="X59" s="1341"/>
      <c r="Y59" s="1341"/>
      <c r="Z59" s="1341"/>
      <c r="AA59" s="452"/>
      <c r="AB59" s="452"/>
      <c r="AC59" s="452"/>
      <c r="AD59" s="452"/>
      <c r="AE59" s="452"/>
      <c r="AF59" s="452"/>
      <c r="AG59" s="452"/>
      <c r="AH59" s="452"/>
    </row>
    <row r="60" spans="1:34" ht="28.5" x14ac:dyDescent="0.25">
      <c r="A60" s="656" t="s">
        <v>348</v>
      </c>
      <c r="B60" s="412">
        <f t="shared" si="30"/>
        <v>0</v>
      </c>
      <c r="C60" s="648"/>
      <c r="D60" s="412">
        <f>SUM(E60:J60)</f>
        <v>0</v>
      </c>
      <c r="E60" s="648"/>
      <c r="F60" s="648"/>
      <c r="G60" s="648"/>
      <c r="H60" s="648"/>
      <c r="I60" s="653"/>
      <c r="J60" s="653"/>
      <c r="K60" s="1375"/>
      <c r="L60" s="413">
        <f t="shared" si="31"/>
        <v>0</v>
      </c>
      <c r="M60" s="648"/>
      <c r="N60" s="412">
        <f t="shared" si="32"/>
        <v>0</v>
      </c>
      <c r="O60" s="648"/>
      <c r="P60" s="648"/>
      <c r="Q60" s="648"/>
      <c r="R60" s="648"/>
      <c r="S60" s="653"/>
      <c r="T60" s="653"/>
      <c r="U60" s="362" t="b">
        <f t="shared" si="28"/>
        <v>0</v>
      </c>
      <c r="V60" s="363" t="b">
        <f t="shared" si="29"/>
        <v>0</v>
      </c>
      <c r="W60" s="1340"/>
      <c r="X60" s="1341"/>
      <c r="Y60" s="1341"/>
      <c r="Z60" s="1341"/>
      <c r="AA60" s="452"/>
      <c r="AB60" s="452"/>
      <c r="AC60" s="452"/>
      <c r="AD60" s="452"/>
      <c r="AE60" s="452"/>
      <c r="AF60" s="452"/>
      <c r="AG60" s="452"/>
      <c r="AH60" s="452"/>
    </row>
    <row r="61" spans="1:34" ht="15.75" x14ac:dyDescent="0.25">
      <c r="A61" s="656" t="s">
        <v>393</v>
      </c>
      <c r="B61" s="412"/>
      <c r="C61" s="648"/>
      <c r="D61" s="412"/>
      <c r="E61" s="648"/>
      <c r="F61" s="648"/>
      <c r="G61" s="648"/>
      <c r="H61" s="648"/>
      <c r="I61" s="653"/>
      <c r="J61" s="653"/>
      <c r="K61" s="1375"/>
      <c r="L61" s="413"/>
      <c r="M61" s="648"/>
      <c r="N61" s="412"/>
      <c r="O61" s="648"/>
      <c r="P61" s="648"/>
      <c r="Q61" s="648"/>
      <c r="R61" s="648"/>
      <c r="S61" s="653"/>
      <c r="T61" s="653"/>
      <c r="U61" s="362"/>
      <c r="V61" s="363"/>
      <c r="W61" s="1150"/>
      <c r="X61" s="1151"/>
      <c r="Y61" s="1151"/>
      <c r="Z61" s="1151"/>
      <c r="AA61" s="452"/>
      <c r="AB61" s="452"/>
      <c r="AC61" s="452"/>
      <c r="AD61" s="452"/>
      <c r="AE61" s="452"/>
      <c r="AF61" s="452"/>
      <c r="AG61" s="452"/>
      <c r="AH61" s="452"/>
    </row>
    <row r="62" spans="1:34" ht="15.75" x14ac:dyDescent="0.25">
      <c r="A62" s="656" t="s">
        <v>394</v>
      </c>
      <c r="B62" s="412"/>
      <c r="C62" s="648"/>
      <c r="D62" s="412"/>
      <c r="E62" s="648"/>
      <c r="F62" s="648"/>
      <c r="G62" s="648"/>
      <c r="H62" s="648"/>
      <c r="I62" s="653"/>
      <c r="J62" s="653"/>
      <c r="K62" s="1375"/>
      <c r="L62" s="413"/>
      <c r="M62" s="648"/>
      <c r="N62" s="412"/>
      <c r="O62" s="648"/>
      <c r="P62" s="648"/>
      <c r="Q62" s="648"/>
      <c r="R62" s="648"/>
      <c r="S62" s="653"/>
      <c r="T62" s="653"/>
      <c r="U62" s="362"/>
      <c r="V62" s="363"/>
      <c r="W62" s="1150"/>
      <c r="X62" s="1151"/>
      <c r="Y62" s="1151"/>
      <c r="Z62" s="1151"/>
      <c r="AA62" s="452"/>
      <c r="AB62" s="452"/>
      <c r="AC62" s="452"/>
      <c r="AD62" s="452"/>
      <c r="AE62" s="452"/>
      <c r="AF62" s="452"/>
      <c r="AG62" s="452"/>
      <c r="AH62" s="452"/>
    </row>
    <row r="63" spans="1:34" ht="15.75" x14ac:dyDescent="0.25">
      <c r="A63" s="656" t="s">
        <v>395</v>
      </c>
      <c r="B63" s="412">
        <f t="shared" si="30"/>
        <v>0</v>
      </c>
      <c r="C63" s="648"/>
      <c r="D63" s="412">
        <f>SUM(E63:J63)</f>
        <v>0</v>
      </c>
      <c r="E63" s="648"/>
      <c r="F63" s="648"/>
      <c r="G63" s="648"/>
      <c r="H63" s="648"/>
      <c r="I63" s="653"/>
      <c r="J63" s="653"/>
      <c r="K63" s="1375"/>
      <c r="L63" s="413">
        <f t="shared" si="31"/>
        <v>0</v>
      </c>
      <c r="M63" s="648"/>
      <c r="N63" s="412">
        <f t="shared" si="32"/>
        <v>0</v>
      </c>
      <c r="O63" s="648"/>
      <c r="P63" s="648"/>
      <c r="Q63" s="648"/>
      <c r="R63" s="648"/>
      <c r="S63" s="653"/>
      <c r="T63" s="653"/>
      <c r="U63" s="362" t="b">
        <f t="shared" si="28"/>
        <v>0</v>
      </c>
      <c r="V63" s="363" t="b">
        <f t="shared" si="29"/>
        <v>0</v>
      </c>
      <c r="W63" s="1340"/>
      <c r="X63" s="1341"/>
      <c r="Y63" s="1341"/>
      <c r="Z63" s="1341"/>
      <c r="AA63" s="452"/>
      <c r="AB63" s="452"/>
      <c r="AC63" s="452"/>
      <c r="AD63" s="452"/>
      <c r="AE63" s="452"/>
      <c r="AF63" s="452"/>
      <c r="AG63" s="452"/>
      <c r="AH63" s="452"/>
    </row>
    <row r="64" spans="1:34" ht="16.5" thickBot="1" x14ac:dyDescent="0.3">
      <c r="A64" s="355" t="s">
        <v>257</v>
      </c>
      <c r="B64" s="414">
        <f>C64+D64</f>
        <v>0</v>
      </c>
      <c r="C64" s="649">
        <f>SUM(C50:C63)</f>
        <v>0</v>
      </c>
      <c r="D64" s="414">
        <f>SUM(E64:J64)</f>
        <v>0</v>
      </c>
      <c r="E64" s="654">
        <f t="shared" ref="E64:J64" si="34">SUM(E50:E63)</f>
        <v>0</v>
      </c>
      <c r="F64" s="654">
        <f t="shared" si="34"/>
        <v>0</v>
      </c>
      <c r="G64" s="654">
        <f t="shared" si="34"/>
        <v>0</v>
      </c>
      <c r="H64" s="654">
        <f t="shared" si="34"/>
        <v>0</v>
      </c>
      <c r="I64" s="655">
        <f t="shared" si="34"/>
        <v>0</v>
      </c>
      <c r="J64" s="655">
        <f t="shared" si="34"/>
        <v>0</v>
      </c>
      <c r="K64" s="1376"/>
      <c r="L64" s="415">
        <f>M64+N64</f>
        <v>0</v>
      </c>
      <c r="M64" s="649">
        <f>SUM(M50:M63)</f>
        <v>0</v>
      </c>
      <c r="N64" s="414">
        <f>SUM(O64:T64)</f>
        <v>0</v>
      </c>
      <c r="O64" s="654">
        <f>SUM(O50:O63)</f>
        <v>0</v>
      </c>
      <c r="P64" s="654">
        <f t="shared" ref="P64:R64" si="35">SUM(P50:P63)</f>
        <v>0</v>
      </c>
      <c r="Q64" s="654">
        <f t="shared" si="35"/>
        <v>0</v>
      </c>
      <c r="R64" s="654">
        <f t="shared" si="35"/>
        <v>0</v>
      </c>
      <c r="S64" s="655">
        <f>SUM(S50:S63)</f>
        <v>0</v>
      </c>
      <c r="T64" s="655">
        <f t="shared" ref="T64" si="36">SUM(T50:T63)</f>
        <v>0</v>
      </c>
      <c r="U64" s="364" t="b">
        <f t="shared" si="28"/>
        <v>0</v>
      </c>
      <c r="V64" s="365" t="b">
        <f t="shared" si="29"/>
        <v>0</v>
      </c>
      <c r="W64" s="1340"/>
      <c r="X64" s="1341"/>
      <c r="Y64" s="1341"/>
      <c r="Z64" s="1341"/>
      <c r="AA64" s="452"/>
      <c r="AB64" s="452"/>
      <c r="AC64" s="452"/>
      <c r="AD64" s="452"/>
      <c r="AE64" s="452"/>
      <c r="AF64" s="452"/>
      <c r="AG64" s="452"/>
      <c r="AH64" s="452"/>
    </row>
    <row r="65" spans="1:34" ht="15.75" thickTop="1" x14ac:dyDescent="0.2"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</row>
    <row r="66" spans="1:34" x14ac:dyDescent="0.2"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</row>
    <row r="67" spans="1:34" ht="15.75" x14ac:dyDescent="0.2">
      <c r="A67" s="1348" t="s">
        <v>315</v>
      </c>
      <c r="B67" s="1349"/>
      <c r="C67" s="1349"/>
      <c r="D67" s="1349"/>
      <c r="E67" s="1349"/>
      <c r="F67" s="1349"/>
      <c r="G67" s="1349"/>
      <c r="H67" s="1349"/>
      <c r="I67" s="1349"/>
      <c r="J67" s="1349"/>
      <c r="K67" s="1349"/>
      <c r="L67" s="1349"/>
      <c r="M67" s="1349"/>
      <c r="N67" s="1349"/>
      <c r="O67" s="1349"/>
      <c r="P67" s="1349"/>
      <c r="Q67" s="1349"/>
      <c r="R67" s="1349"/>
      <c r="S67" s="1349"/>
      <c r="T67" s="682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</row>
    <row r="68" spans="1:34" ht="16.5" thickBot="1" x14ac:dyDescent="0.25">
      <c r="A68" s="1350" t="s">
        <v>317</v>
      </c>
      <c r="B68" s="1351"/>
      <c r="C68" s="1351"/>
      <c r="D68" s="1351"/>
      <c r="E68" s="1351"/>
      <c r="F68" s="1351"/>
      <c r="G68" s="1351"/>
      <c r="H68" s="1351"/>
      <c r="I68" s="1351"/>
      <c r="J68" s="1351"/>
      <c r="K68" s="1351"/>
      <c r="L68" s="1351"/>
      <c r="M68" s="1351"/>
      <c r="N68" s="1351"/>
      <c r="O68" s="1351"/>
      <c r="P68" s="1351"/>
      <c r="Q68" s="1351"/>
      <c r="R68" s="1351"/>
      <c r="S68" s="1351"/>
      <c r="T68" s="683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</row>
    <row r="69" spans="1:34" ht="17.25" thickTop="1" thickBot="1" x14ac:dyDescent="0.3">
      <c r="A69" s="684"/>
      <c r="B69" s="685"/>
      <c r="C69" s="676"/>
      <c r="D69" s="676"/>
      <c r="E69" s="1344" t="s">
        <v>21</v>
      </c>
      <c r="F69" s="1345"/>
      <c r="G69" s="1345"/>
      <c r="H69" s="1345"/>
      <c r="I69" s="1345"/>
      <c r="J69" s="676"/>
      <c r="K69" s="686"/>
      <c r="L69" s="687"/>
      <c r="M69" s="688"/>
      <c r="N69" s="688"/>
      <c r="O69" s="1352" t="s">
        <v>159</v>
      </c>
      <c r="P69" s="1353"/>
      <c r="Q69" s="1353"/>
      <c r="R69" s="1353"/>
      <c r="S69" s="1353"/>
      <c r="T69" s="1353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</row>
    <row r="70" spans="1:34" ht="32.25" thickBot="1" x14ac:dyDescent="0.3">
      <c r="A70" s="351" t="s">
        <v>325</v>
      </c>
      <c r="B70" s="406" t="s">
        <v>248</v>
      </c>
      <c r="C70" s="406" t="s">
        <v>284</v>
      </c>
      <c r="D70" s="406" t="s">
        <v>277</v>
      </c>
      <c r="E70" s="352" t="s">
        <v>281</v>
      </c>
      <c r="F70" s="352" t="s">
        <v>282</v>
      </c>
      <c r="G70" s="353" t="s">
        <v>178</v>
      </c>
      <c r="H70" s="353" t="s">
        <v>156</v>
      </c>
      <c r="I70" s="356" t="s">
        <v>157</v>
      </c>
      <c r="J70" s="357" t="s">
        <v>351</v>
      </c>
      <c r="K70" s="700"/>
      <c r="L70" s="406" t="s">
        <v>135</v>
      </c>
      <c r="M70" s="406" t="s">
        <v>284</v>
      </c>
      <c r="N70" s="406" t="s">
        <v>277</v>
      </c>
      <c r="O70" s="357" t="s">
        <v>283</v>
      </c>
      <c r="P70" s="357" t="s">
        <v>282</v>
      </c>
      <c r="Q70" s="358" t="s">
        <v>178</v>
      </c>
      <c r="R70" s="358" t="s">
        <v>156</v>
      </c>
      <c r="S70" s="358" t="s">
        <v>157</v>
      </c>
      <c r="T70" s="357" t="s">
        <v>351</v>
      </c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</row>
    <row r="71" spans="1:34" x14ac:dyDescent="0.2">
      <c r="A71" s="354" t="s">
        <v>319</v>
      </c>
      <c r="B71" s="689"/>
      <c r="C71" s="689"/>
      <c r="D71" s="689"/>
      <c r="E71" s="690"/>
      <c r="F71" s="690"/>
      <c r="G71" s="690"/>
      <c r="H71" s="690"/>
      <c r="I71" s="659"/>
      <c r="J71" s="692"/>
      <c r="K71" s="1346"/>
      <c r="L71" s="694"/>
      <c r="M71" s="689"/>
      <c r="N71" s="689"/>
      <c r="O71" s="689"/>
      <c r="P71" s="689"/>
      <c r="Q71" s="689"/>
      <c r="R71" s="689"/>
      <c r="S71" s="661"/>
      <c r="T71" s="698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</row>
    <row r="72" spans="1:34" x14ac:dyDescent="0.2">
      <c r="A72" s="354" t="s">
        <v>320</v>
      </c>
      <c r="B72" s="690"/>
      <c r="C72" s="690"/>
      <c r="D72" s="690"/>
      <c r="E72" s="690"/>
      <c r="F72" s="690"/>
      <c r="G72" s="690"/>
      <c r="H72" s="690"/>
      <c r="I72" s="659"/>
      <c r="J72" s="692"/>
      <c r="K72" s="1346"/>
      <c r="L72" s="695"/>
      <c r="M72" s="690"/>
      <c r="N72" s="690"/>
      <c r="O72" s="690"/>
      <c r="P72" s="690"/>
      <c r="Q72" s="690"/>
      <c r="R72" s="690"/>
      <c r="S72" s="661"/>
      <c r="T72" s="698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</row>
    <row r="73" spans="1:34" x14ac:dyDescent="0.2">
      <c r="A73" s="354" t="s">
        <v>321</v>
      </c>
      <c r="B73" s="690"/>
      <c r="C73" s="690"/>
      <c r="D73" s="690"/>
      <c r="E73" s="690"/>
      <c r="F73" s="690"/>
      <c r="G73" s="690"/>
      <c r="H73" s="690"/>
      <c r="I73" s="659"/>
      <c r="J73" s="692"/>
      <c r="K73" s="1346"/>
      <c r="L73" s="695"/>
      <c r="M73" s="690"/>
      <c r="N73" s="690"/>
      <c r="O73" s="690"/>
      <c r="P73" s="690"/>
      <c r="Q73" s="690"/>
      <c r="R73" s="690"/>
      <c r="S73" s="661"/>
      <c r="T73" s="698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</row>
    <row r="74" spans="1:34" x14ac:dyDescent="0.2">
      <c r="A74" s="354" t="s">
        <v>322</v>
      </c>
      <c r="B74" s="690"/>
      <c r="C74" s="690"/>
      <c r="D74" s="690"/>
      <c r="E74" s="690"/>
      <c r="F74" s="690"/>
      <c r="G74" s="690"/>
      <c r="H74" s="690"/>
      <c r="I74" s="659"/>
      <c r="J74" s="692"/>
      <c r="K74" s="1346"/>
      <c r="L74" s="695"/>
      <c r="M74" s="690"/>
      <c r="N74" s="690"/>
      <c r="O74" s="690"/>
      <c r="P74" s="690"/>
      <c r="Q74" s="690"/>
      <c r="R74" s="690"/>
      <c r="S74" s="661"/>
      <c r="T74" s="698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</row>
    <row r="75" spans="1:34" x14ac:dyDescent="0.2">
      <c r="A75" s="354" t="s">
        <v>323</v>
      </c>
      <c r="B75" s="690"/>
      <c r="C75" s="690"/>
      <c r="D75" s="690"/>
      <c r="E75" s="690"/>
      <c r="F75" s="690"/>
      <c r="G75" s="690"/>
      <c r="H75" s="690"/>
      <c r="I75" s="659"/>
      <c r="J75" s="692"/>
      <c r="K75" s="1346"/>
      <c r="L75" s="695"/>
      <c r="M75" s="690"/>
      <c r="N75" s="690"/>
      <c r="O75" s="690"/>
      <c r="P75" s="690"/>
      <c r="Q75" s="690"/>
      <c r="R75" s="690"/>
      <c r="S75" s="661"/>
      <c r="T75" s="698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</row>
    <row r="76" spans="1:34" x14ac:dyDescent="0.2">
      <c r="A76" s="354" t="s">
        <v>326</v>
      </c>
      <c r="B76" s="690"/>
      <c r="C76" s="690"/>
      <c r="D76" s="690"/>
      <c r="E76" s="690"/>
      <c r="F76" s="690"/>
      <c r="G76" s="690"/>
      <c r="H76" s="690"/>
      <c r="I76" s="659"/>
      <c r="J76" s="692"/>
      <c r="K76" s="1346"/>
      <c r="L76" s="695"/>
      <c r="M76" s="690"/>
      <c r="N76" s="690"/>
      <c r="O76" s="690"/>
      <c r="P76" s="690"/>
      <c r="Q76" s="690"/>
      <c r="R76" s="690"/>
      <c r="S76" s="661"/>
      <c r="T76" s="698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</row>
    <row r="77" spans="1:34" ht="15.75" thickBot="1" x14ac:dyDescent="0.25">
      <c r="A77" s="447" t="s">
        <v>318</v>
      </c>
      <c r="B77" s="691"/>
      <c r="C77" s="691"/>
      <c r="D77" s="691"/>
      <c r="E77" s="691"/>
      <c r="F77" s="691"/>
      <c r="G77" s="691"/>
      <c r="H77" s="691"/>
      <c r="I77" s="660">
        <f>SUM(I71:I76)</f>
        <v>0</v>
      </c>
      <c r="J77" s="693"/>
      <c r="K77" s="1347"/>
      <c r="L77" s="696"/>
      <c r="M77" s="697"/>
      <c r="N77" s="697"/>
      <c r="O77" s="697"/>
      <c r="P77" s="697"/>
      <c r="Q77" s="697"/>
      <c r="R77" s="697"/>
      <c r="S77" s="662">
        <f>SUM(S71:S76)</f>
        <v>0</v>
      </c>
      <c r="T77" s="699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</row>
    <row r="78" spans="1:34" ht="15.75" thickTop="1" x14ac:dyDescent="0.2"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</row>
    <row r="79" spans="1:34" ht="15.75" thickBot="1" x14ac:dyDescent="0.25">
      <c r="A79" s="448"/>
      <c r="B79" s="448"/>
      <c r="C79" s="448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48"/>
      <c r="T79" s="448"/>
      <c r="U79" s="448"/>
      <c r="V79" s="448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</row>
    <row r="80" spans="1:34" ht="17.25" customHeight="1" thickTop="1" thickBot="1" x14ac:dyDescent="0.25">
      <c r="A80" s="1342" t="s">
        <v>312</v>
      </c>
      <c r="B80" s="449"/>
      <c r="C80" s="449"/>
      <c r="D80" s="449"/>
      <c r="E80" s="449"/>
      <c r="F80" s="449"/>
      <c r="G80" s="449"/>
      <c r="H80" s="449"/>
      <c r="I80" s="449"/>
      <c r="J80" s="449"/>
      <c r="K80" s="449"/>
      <c r="L80" s="449"/>
      <c r="M80" s="449"/>
      <c r="N80" s="449"/>
      <c r="O80" s="449"/>
      <c r="P80" s="449"/>
      <c r="Q80" s="449"/>
      <c r="R80" s="449"/>
      <c r="S80" s="449"/>
      <c r="T80" s="449"/>
      <c r="U80" s="708"/>
      <c r="V80" s="708"/>
      <c r="W80" s="450"/>
      <c r="X80" s="450"/>
      <c r="Y80" s="450"/>
      <c r="Z80" s="450"/>
      <c r="AA80" s="450"/>
      <c r="AB80" s="450"/>
      <c r="AC80" s="450"/>
      <c r="AD80" s="450"/>
      <c r="AE80" s="450"/>
      <c r="AF80" s="450"/>
      <c r="AG80" s="450"/>
      <c r="AH80" s="450"/>
    </row>
    <row r="81" spans="1:34" ht="17.25" thickTop="1" thickBot="1" x14ac:dyDescent="0.3">
      <c r="A81" s="1343"/>
      <c r="B81" s="685"/>
      <c r="C81" s="676"/>
      <c r="D81" s="676"/>
      <c r="E81" s="1344" t="s">
        <v>21</v>
      </c>
      <c r="F81" s="1345"/>
      <c r="G81" s="1345"/>
      <c r="H81" s="1345"/>
      <c r="I81" s="1345"/>
      <c r="J81" s="676"/>
      <c r="K81" s="686"/>
      <c r="L81" s="687"/>
      <c r="M81" s="688"/>
      <c r="N81" s="688"/>
      <c r="O81" s="1382" t="s">
        <v>159</v>
      </c>
      <c r="P81" s="1383"/>
      <c r="Q81" s="1383"/>
      <c r="R81" s="1383"/>
      <c r="S81" s="1383"/>
      <c r="T81" s="1384"/>
      <c r="U81" s="1378" t="s">
        <v>171</v>
      </c>
      <c r="V81" s="1379"/>
      <c r="W81" s="1379"/>
      <c r="X81" s="1379"/>
      <c r="Y81" s="1379"/>
      <c r="Z81" s="704"/>
      <c r="AA81" s="706"/>
      <c r="AB81" s="706"/>
      <c r="AC81" s="706"/>
      <c r="AD81" s="706"/>
      <c r="AE81" s="706"/>
      <c r="AF81" s="706"/>
      <c r="AG81" s="706"/>
      <c r="AH81" s="706"/>
    </row>
    <row r="82" spans="1:34" ht="32.25" thickBot="1" x14ac:dyDescent="0.3">
      <c r="A82" s="351" t="s">
        <v>313</v>
      </c>
      <c r="B82" s="406" t="s">
        <v>248</v>
      </c>
      <c r="C82" s="406" t="s">
        <v>284</v>
      </c>
      <c r="D82" s="406" t="s">
        <v>277</v>
      </c>
      <c r="E82" s="352" t="s">
        <v>281</v>
      </c>
      <c r="F82" s="352" t="s">
        <v>282</v>
      </c>
      <c r="G82" s="353" t="s">
        <v>178</v>
      </c>
      <c r="H82" s="353" t="s">
        <v>156</v>
      </c>
      <c r="I82" s="356" t="s">
        <v>157</v>
      </c>
      <c r="J82" s="357" t="s">
        <v>351</v>
      </c>
      <c r="K82" s="700"/>
      <c r="L82" s="406" t="s">
        <v>135</v>
      </c>
      <c r="M82" s="406" t="s">
        <v>284</v>
      </c>
      <c r="N82" s="406" t="s">
        <v>277</v>
      </c>
      <c r="O82" s="357" t="s">
        <v>283</v>
      </c>
      <c r="P82" s="357" t="s">
        <v>282</v>
      </c>
      <c r="Q82" s="358" t="s">
        <v>178</v>
      </c>
      <c r="R82" s="358" t="s">
        <v>156</v>
      </c>
      <c r="S82" s="358" t="s">
        <v>157</v>
      </c>
      <c r="T82" s="357" t="s">
        <v>351</v>
      </c>
      <c r="U82" s="1378"/>
      <c r="V82" s="1379"/>
      <c r="W82" s="1379"/>
      <c r="X82" s="1379"/>
      <c r="Y82" s="1379"/>
      <c r="Z82" s="704"/>
      <c r="AA82" s="706"/>
      <c r="AB82" s="706"/>
      <c r="AC82" s="706"/>
      <c r="AD82" s="706"/>
      <c r="AE82" s="706"/>
      <c r="AF82" s="706"/>
      <c r="AG82" s="706"/>
      <c r="AH82" s="706"/>
    </row>
    <row r="83" spans="1:34" ht="15.75" x14ac:dyDescent="0.25">
      <c r="A83" s="354" t="s">
        <v>331</v>
      </c>
      <c r="B83" s="446">
        <f>IF(B20=0,0,B20/B17)</f>
        <v>0</v>
      </c>
      <c r="C83" s="446">
        <f t="shared" ref="C83:I83" si="37">IF(C20=0,0,C20/C17)</f>
        <v>0</v>
      </c>
      <c r="D83" s="446">
        <f t="shared" si="37"/>
        <v>0</v>
      </c>
      <c r="E83" s="446">
        <f t="shared" si="37"/>
        <v>0</v>
      </c>
      <c r="F83" s="446">
        <f t="shared" si="37"/>
        <v>0</v>
      </c>
      <c r="G83" s="446">
        <f t="shared" si="37"/>
        <v>0</v>
      </c>
      <c r="H83" s="446">
        <f t="shared" si="37"/>
        <v>0</v>
      </c>
      <c r="I83" s="446">
        <f t="shared" si="37"/>
        <v>0</v>
      </c>
      <c r="J83" s="446">
        <f t="shared" ref="J83" si="38">IF(J20=0,0,J20/J17)</f>
        <v>0</v>
      </c>
      <c r="K83" s="1346"/>
      <c r="L83" s="446">
        <f>IF(L20=0,0,L20/L17)</f>
        <v>0</v>
      </c>
      <c r="M83" s="446">
        <f t="shared" ref="M83:T83" si="39">IF(M20=0,0,M20/M17)</f>
        <v>0</v>
      </c>
      <c r="N83" s="446">
        <f t="shared" si="39"/>
        <v>0</v>
      </c>
      <c r="O83" s="446">
        <f t="shared" si="39"/>
        <v>0</v>
      </c>
      <c r="P83" s="446">
        <f t="shared" si="39"/>
        <v>0</v>
      </c>
      <c r="Q83" s="446">
        <f t="shared" si="39"/>
        <v>0</v>
      </c>
      <c r="R83" s="446">
        <f t="shared" si="39"/>
        <v>0</v>
      </c>
      <c r="S83" s="553">
        <f t="shared" si="39"/>
        <v>0</v>
      </c>
      <c r="T83" s="446">
        <f t="shared" si="39"/>
        <v>0</v>
      </c>
      <c r="U83" s="1380"/>
      <c r="V83" s="1381"/>
      <c r="W83" s="1381"/>
      <c r="X83" s="1381"/>
      <c r="Y83" s="1381"/>
      <c r="Z83" s="705"/>
      <c r="AA83" s="707"/>
      <c r="AB83" s="707"/>
      <c r="AC83" s="707"/>
      <c r="AD83" s="707"/>
      <c r="AE83" s="707"/>
      <c r="AF83" s="707"/>
      <c r="AG83" s="707"/>
      <c r="AH83" s="707"/>
    </row>
    <row r="84" spans="1:34" ht="15.75" x14ac:dyDescent="0.25">
      <c r="A84" s="354" t="s">
        <v>332</v>
      </c>
      <c r="B84" s="690"/>
      <c r="C84" s="427">
        <f>IF(C44=0,0,C44/D44)</f>
        <v>0</v>
      </c>
      <c r="D84" s="690"/>
      <c r="E84" s="690"/>
      <c r="F84" s="690"/>
      <c r="G84" s="690"/>
      <c r="H84" s="690"/>
      <c r="I84" s="701"/>
      <c r="J84" s="701"/>
      <c r="K84" s="1346"/>
      <c r="L84" s="695"/>
      <c r="M84" s="427">
        <f>IF(M44=0,0,M44/N44)</f>
        <v>0</v>
      </c>
      <c r="N84" s="690"/>
      <c r="O84" s="690"/>
      <c r="P84" s="690"/>
      <c r="Q84" s="690"/>
      <c r="R84" s="690"/>
      <c r="S84" s="703"/>
      <c r="T84" s="701"/>
      <c r="U84" s="1380"/>
      <c r="V84" s="1381"/>
      <c r="W84" s="1381"/>
      <c r="X84" s="1381"/>
      <c r="Y84" s="1381"/>
      <c r="Z84" s="705"/>
      <c r="AA84" s="707"/>
      <c r="AB84" s="707"/>
      <c r="AC84" s="707"/>
      <c r="AD84" s="707"/>
      <c r="AE84" s="707"/>
      <c r="AF84" s="707"/>
      <c r="AG84" s="707"/>
      <c r="AH84" s="707"/>
    </row>
    <row r="85" spans="1:34" ht="15.75" x14ac:dyDescent="0.25">
      <c r="A85" s="354" t="s">
        <v>333</v>
      </c>
      <c r="B85" s="690"/>
      <c r="C85" s="690"/>
      <c r="D85" s="427">
        <f>IF(D44=0,0,(D25+D26+D43+D50+D51+D52+D53+D54+D55+D56+D57+D58+D59+D60+D63+BREAKOUT1!K24+BREAKOUT1!K25+BREAKOUT1!K26+BREAKOUT1!K27)/BUDGET!D44)</f>
        <v>0</v>
      </c>
      <c r="E85" s="427">
        <f>IF(E44=0,0,(E25+E26+E43+E50+E51+E52+E53+E54+E55+E56+E57+E58+E59+E60+E63+BREAKOUT1!L24+BREAKOUT1!L25+BREAKOUT1!L26+BREAKOUT1!L27)/BUDGET!E44)</f>
        <v>0</v>
      </c>
      <c r="F85" s="427">
        <f>IF(F44=0,0,(F25+F26+F43+F50+F51+F52+F53+F54+F55+F56+F57+F58+F59+F60+F63+BREAKOUT1!M22+BREAKOUT1!M23+BREAKOUT1!M24+BREAKOUT1!M25+BREAKOUT1!M26+BREAKOUT1!M27)/BUDGET!F44)</f>
        <v>0</v>
      </c>
      <c r="G85" s="427">
        <f>IF(G44=0,0,(G25+G26+G43+G50+G51+G52+G53+G54+G55+G56+G57+G58+G59+G60+G63+BREAKOUT1!N22+BREAKOUT1!N23+BREAKOUT1!N24+BREAKOUT1!N25+BREAKOUT1!N26+BREAKOUT1!N27)/BUDGET!G44)</f>
        <v>0</v>
      </c>
      <c r="H85" s="690"/>
      <c r="I85" s="690"/>
      <c r="J85" s="427">
        <f>IF(J44=0,0,(J25+J26+J43+J50+J51+J52+J53+J54+J55+J56+J57+J58+J59+J60+J63+BREAKOUT1!R22+BREAKOUT1!R23+BREAKOUT1!R24+BREAKOUT1!R25+BREAKOUT1!R26+BREAKOUT1!R27)/BUDGET!J44)</f>
        <v>0</v>
      </c>
      <c r="K85" s="1346"/>
      <c r="L85" s="695"/>
      <c r="M85" s="690"/>
      <c r="N85" s="427">
        <f>IF(N44=0,0,(N25+N26+N43+N50+N51+N52+N53+N54+N55+N56+N57+N58+N59+N60+N63+BREAKOUT1!U24+BREAKOUT1!U25+BREAKOUT1!U26+BREAKOUT1!U27)/BUDGET!N44)</f>
        <v>0</v>
      </c>
      <c r="O85" s="427">
        <f>IF(O44=0,0,(O25+O26+O43+O50+O51+O52+O53+O54+O55+O56+O57+O58+O59+O60+O63+BREAKOUT1!V24+BREAKOUT1!V25+BREAKOUT1!V26+BREAKOUT1!V27)/BUDGET!O44)</f>
        <v>0</v>
      </c>
      <c r="P85" s="427">
        <f>IF(P44=0,0,(P25+P26+P43+P50+P51+P52+P53+P54+P55+P56+P57+P58+P59+P60+P63+BREAKOUT1!W24+BREAKOUT1!W25+BREAKOUT1!W26+BREAKOUT1!W27)/BUDGET!P44)</f>
        <v>0</v>
      </c>
      <c r="Q85" s="427">
        <f>IF(Q44=0,0,(Q25+Q26+Q43+Q50+Q51+Q52+Q53+Q54+Q55+Q56+Q57+Q58+Q59+Q60+Q63+BREAKOUT1!X24+BREAKOUT1!X25+BREAKOUT1!X26+BREAKOUT1!X27)/BUDGET!Q44)</f>
        <v>0</v>
      </c>
      <c r="R85" s="690"/>
      <c r="S85" s="703"/>
      <c r="T85" s="427">
        <f>IF(T44=0,0,(T25+T26+T43+T50+T51+T52+T53+T54+T55+T56+T57+T58+T59+T60+T63+BREAKOUT1!AB22+BREAKOUT1!AB23+BREAKOUT1!AB24+BREAKOUT1!AB25+BREAKOUT1!AB26+BREAKOUT1!AB27)/BUDGET!T44)</f>
        <v>0</v>
      </c>
      <c r="U85" s="1380"/>
      <c r="V85" s="1381"/>
      <c r="W85" s="1381"/>
      <c r="X85" s="1381"/>
      <c r="Y85" s="1381"/>
      <c r="Z85" s="705"/>
      <c r="AA85" s="707"/>
      <c r="AB85" s="707"/>
      <c r="AC85" s="707"/>
      <c r="AD85" s="707"/>
      <c r="AE85" s="707"/>
      <c r="AF85" s="707"/>
      <c r="AG85" s="707"/>
      <c r="AH85" s="707"/>
    </row>
    <row r="86" spans="1:34" ht="15.75" x14ac:dyDescent="0.25">
      <c r="A86" s="354" t="s">
        <v>334</v>
      </c>
      <c r="B86" s="690"/>
      <c r="C86" s="690"/>
      <c r="D86" s="427">
        <f>IF(D43=0,0,D43/D44)</f>
        <v>0</v>
      </c>
      <c r="E86" s="427">
        <f t="shared" ref="E86:G86" si="40">IF(E43=0,0,E43/E44)</f>
        <v>0</v>
      </c>
      <c r="F86" s="427">
        <f t="shared" si="40"/>
        <v>0</v>
      </c>
      <c r="G86" s="427">
        <f t="shared" si="40"/>
        <v>0</v>
      </c>
      <c r="H86" s="690"/>
      <c r="I86" s="690"/>
      <c r="J86" s="427">
        <f t="shared" ref="J86" si="41">IF(J43=0,0,J43/J44)</f>
        <v>0</v>
      </c>
      <c r="K86" s="1346"/>
      <c r="L86" s="695"/>
      <c r="M86" s="690"/>
      <c r="N86" s="427">
        <f>IF(N43=0,0,N43/N44)</f>
        <v>0</v>
      </c>
      <c r="O86" s="427">
        <f t="shared" ref="O86:Q86" si="42">IF(O43=0,0,O43/O44)</f>
        <v>0</v>
      </c>
      <c r="P86" s="427">
        <f t="shared" si="42"/>
        <v>0</v>
      </c>
      <c r="Q86" s="427">
        <f t="shared" si="42"/>
        <v>0</v>
      </c>
      <c r="R86" s="690"/>
      <c r="S86" s="703"/>
      <c r="T86" s="427">
        <f t="shared" ref="T86" si="43">IF(T43=0,0,T43/T44)</f>
        <v>0</v>
      </c>
      <c r="U86" s="1380"/>
      <c r="V86" s="1381"/>
      <c r="W86" s="1381"/>
      <c r="X86" s="1381"/>
      <c r="Y86" s="1381"/>
      <c r="Z86" s="705"/>
      <c r="AA86" s="707"/>
      <c r="AB86" s="707"/>
      <c r="AC86" s="707"/>
      <c r="AD86" s="707"/>
      <c r="AE86" s="707"/>
      <c r="AF86" s="707"/>
      <c r="AG86" s="707"/>
      <c r="AH86" s="707"/>
    </row>
    <row r="87" spans="1:34" ht="16.5" thickBot="1" x14ac:dyDescent="0.3">
      <c r="A87" s="426" t="s">
        <v>335</v>
      </c>
      <c r="B87" s="691"/>
      <c r="C87" s="691"/>
      <c r="D87" s="691"/>
      <c r="E87" s="691"/>
      <c r="F87" s="691"/>
      <c r="G87" s="691"/>
      <c r="H87" s="428">
        <f>IF(H44=0,0,(H28+H39+H50+H51+H52+H53+H54+H55+H56+H57+H58+H59+H60+H63+BREAKOUT1!O22+BREAKOUT1!O23+BREAKOUT1!O24+BREAKOUT1!O25+BREAKOUT1!O26+BREAKOUT1!O27)/BUDGET!H44)</f>
        <v>0</v>
      </c>
      <c r="I87" s="428">
        <f>IF(I44=0,0,(I28+I39+I50+I51+I52+I53+I54+I55+I56+I57+I58+I59+I60+I63+BREAKOUT1!P22+BREAKOUT1!P23+BREAKOUT1!P24+BREAKOUT1!P25+BREAKOUT1!P26+BREAKOUT1!P27)/BUDGET!I44)</f>
        <v>0</v>
      </c>
      <c r="J87" s="691"/>
      <c r="K87" s="1347"/>
      <c r="L87" s="702"/>
      <c r="M87" s="691"/>
      <c r="N87" s="691"/>
      <c r="O87" s="691"/>
      <c r="P87" s="691"/>
      <c r="Q87" s="691"/>
      <c r="R87" s="428">
        <f>IF(R44=0,0,(R28+R39+R50+R51+R52+R53+R54+R55+R56+R57+R58+R59+R60+R63+BREAKOUT1!Y22+BREAKOUT1!Y23+BREAKOUT1!Y24+BREAKOUT1!Y25+BREAKOUT1!Y26+BREAKOUT1!Y27)/R44)</f>
        <v>0</v>
      </c>
      <c r="S87" s="554">
        <f>IF(N44=0,0,(S28+S39+S50+S51+S52+S53+S54+S55+S56+S57+S58+S59+S60+S63+BREAKOUT1!Z22+BREAKOUT1!Z23+BREAKOUT1!Z24+BREAKOUT1!Z25+BREAKOUT1!Z26+BREAKOUT1!Z27)/BUDGET!S44)</f>
        <v>0</v>
      </c>
      <c r="T87" s="691"/>
      <c r="U87" s="1380"/>
      <c r="V87" s="1381"/>
      <c r="W87" s="1381"/>
      <c r="X87" s="1381"/>
      <c r="Y87" s="1381"/>
      <c r="Z87" s="705"/>
      <c r="AA87" s="707"/>
      <c r="AB87" s="707"/>
      <c r="AC87" s="707"/>
      <c r="AD87" s="707"/>
      <c r="AE87" s="707"/>
      <c r="AF87" s="707"/>
      <c r="AG87" s="707"/>
      <c r="AH87" s="707"/>
    </row>
    <row r="88" spans="1:34" ht="15.75" thickTop="1" x14ac:dyDescent="0.2"/>
  </sheetData>
  <sheetProtection algorithmName="SHA-512" hashValue="LZLYYf76LXJe9hltlD/ylkOW9/9dO4CBDJ2Jy1h3bnGwmQCffgQ5ekvtZeAoCzQSJlCy1bVzxYiJt0CS68plxA==" saltValue="7dVtA6Pp+XRD0ZGV55mTjg==" spinCount="100000" sheet="1" objects="1" scenarios="1" selectLockedCells="1"/>
  <dataConsolidate/>
  <mergeCells count="78">
    <mergeCell ref="U81:Y82"/>
    <mergeCell ref="K83:K87"/>
    <mergeCell ref="U83:Y83"/>
    <mergeCell ref="U84:Y84"/>
    <mergeCell ref="U85:Y85"/>
    <mergeCell ref="U86:Y86"/>
    <mergeCell ref="U87:Y87"/>
    <mergeCell ref="O81:T81"/>
    <mergeCell ref="A47:V47"/>
    <mergeCell ref="O48:S48"/>
    <mergeCell ref="K50:K64"/>
    <mergeCell ref="E48:J48"/>
    <mergeCell ref="W50:Z50"/>
    <mergeCell ref="W51:Z51"/>
    <mergeCell ref="W18:Y18"/>
    <mergeCell ref="S8:U8"/>
    <mergeCell ref="C12:D12"/>
    <mergeCell ref="Q13:Q14"/>
    <mergeCell ref="G13:G14"/>
    <mergeCell ref="L11:T11"/>
    <mergeCell ref="L12:T12"/>
    <mergeCell ref="B8:E8"/>
    <mergeCell ref="B9:E9"/>
    <mergeCell ref="L9:S9"/>
    <mergeCell ref="L8:R8"/>
    <mergeCell ref="I11:J11"/>
    <mergeCell ref="E12:J12"/>
    <mergeCell ref="A3:S3"/>
    <mergeCell ref="B4:C4"/>
    <mergeCell ref="B5:E5"/>
    <mergeCell ref="B6:E6"/>
    <mergeCell ref="B7:E7"/>
    <mergeCell ref="S5:U5"/>
    <mergeCell ref="S4:V4"/>
    <mergeCell ref="A80:A81"/>
    <mergeCell ref="E69:I69"/>
    <mergeCell ref="K71:K77"/>
    <mergeCell ref="A67:S67"/>
    <mergeCell ref="A68:S68"/>
    <mergeCell ref="E81:I81"/>
    <mergeCell ref="O69:T69"/>
    <mergeCell ref="W59:Z59"/>
    <mergeCell ref="W60:Z60"/>
    <mergeCell ref="W63:Z63"/>
    <mergeCell ref="W52:Z52"/>
    <mergeCell ref="W53:Z53"/>
    <mergeCell ref="W54:Z54"/>
    <mergeCell ref="W55:Z55"/>
    <mergeCell ref="W56:Z56"/>
    <mergeCell ref="W31:Z31"/>
    <mergeCell ref="W32:Z32"/>
    <mergeCell ref="W33:Z33"/>
    <mergeCell ref="W57:Z57"/>
    <mergeCell ref="W58:Z58"/>
    <mergeCell ref="W34:Z34"/>
    <mergeCell ref="W35:Z35"/>
    <mergeCell ref="W36:Z36"/>
    <mergeCell ref="W37:Z37"/>
    <mergeCell ref="W38:Z38"/>
    <mergeCell ref="W39:Z39"/>
    <mergeCell ref="W40:Z40"/>
    <mergeCell ref="W49:Y49"/>
    <mergeCell ref="W41:Z41"/>
    <mergeCell ref="W42:Z42"/>
    <mergeCell ref="W43:Z43"/>
    <mergeCell ref="W64:Z64"/>
    <mergeCell ref="W19:Z19"/>
    <mergeCell ref="W20:Z20"/>
    <mergeCell ref="W21:Z21"/>
    <mergeCell ref="W22:Z22"/>
    <mergeCell ref="W23:Z23"/>
    <mergeCell ref="W24:Z24"/>
    <mergeCell ref="W25:Z25"/>
    <mergeCell ref="W26:Z26"/>
    <mergeCell ref="W27:Z27"/>
    <mergeCell ref="W28:Z28"/>
    <mergeCell ref="W29:Z29"/>
    <mergeCell ref="W30:Z30"/>
  </mergeCells>
  <phoneticPr fontId="0" type="noConversion"/>
  <conditionalFormatting sqref="D83">
    <cfRule type="cellIs" dxfId="40" priority="17" operator="between">
      <formula>0.3</formula>
      <formula>1</formula>
    </cfRule>
  </conditionalFormatting>
  <conditionalFormatting sqref="B83:J83">
    <cfRule type="cellIs" dxfId="39" priority="16" operator="greaterThan">
      <formula>0.3</formula>
    </cfRule>
  </conditionalFormatting>
  <conditionalFormatting sqref="L83:S83">
    <cfRule type="cellIs" dxfId="38" priority="15" operator="greaterThan">
      <formula>0.3</formula>
    </cfRule>
  </conditionalFormatting>
  <conditionalFormatting sqref="C84">
    <cfRule type="cellIs" dxfId="37" priority="14" operator="lessThan">
      <formula>0.1</formula>
    </cfRule>
  </conditionalFormatting>
  <conditionalFormatting sqref="M84">
    <cfRule type="cellIs" dxfId="36" priority="13" operator="lessThan">
      <formula>0.1</formula>
    </cfRule>
  </conditionalFormatting>
  <conditionalFormatting sqref="D85:G85">
    <cfRule type="cellIs" dxfId="35" priority="12" operator="greaterThan">
      <formula>0.18</formula>
    </cfRule>
  </conditionalFormatting>
  <conditionalFormatting sqref="D86:G86">
    <cfRule type="cellIs" dxfId="34" priority="11" operator="greaterThan">
      <formula>0.15</formula>
    </cfRule>
  </conditionalFormatting>
  <conditionalFormatting sqref="H87:J87">
    <cfRule type="cellIs" dxfId="33" priority="10" operator="greaterThan">
      <formula>0.05</formula>
    </cfRule>
  </conditionalFormatting>
  <conditionalFormatting sqref="N85:Q85">
    <cfRule type="cellIs" dxfId="32" priority="9" operator="greaterThan">
      <formula>0.18</formula>
    </cfRule>
  </conditionalFormatting>
  <conditionalFormatting sqref="N86:Q86">
    <cfRule type="cellIs" dxfId="31" priority="8" operator="greaterThan">
      <formula>0.15</formula>
    </cfRule>
  </conditionalFormatting>
  <conditionalFormatting sqref="R87:S87">
    <cfRule type="cellIs" dxfId="30" priority="7" operator="greaterThan">
      <formula>0.05</formula>
    </cfRule>
  </conditionalFormatting>
  <conditionalFormatting sqref="J85">
    <cfRule type="cellIs" dxfId="29" priority="6" operator="greaterThan">
      <formula>0.18</formula>
    </cfRule>
  </conditionalFormatting>
  <conditionalFormatting sqref="J86">
    <cfRule type="cellIs" dxfId="28" priority="5" operator="greaterThan">
      <formula>0.15</formula>
    </cfRule>
  </conditionalFormatting>
  <conditionalFormatting sqref="T83">
    <cfRule type="cellIs" dxfId="27" priority="4" operator="greaterThan">
      <formula>0.3</formula>
    </cfRule>
  </conditionalFormatting>
  <conditionalFormatting sqref="T87">
    <cfRule type="cellIs" dxfId="26" priority="3" operator="greaterThan">
      <formula>0.05</formula>
    </cfRule>
  </conditionalFormatting>
  <conditionalFormatting sqref="T85">
    <cfRule type="cellIs" dxfId="25" priority="2" operator="greaterThan">
      <formula>0.18</formula>
    </cfRule>
  </conditionalFormatting>
  <conditionalFormatting sqref="T86">
    <cfRule type="cellIs" dxfId="24" priority="1" operator="greaterThan">
      <formula>0.15</formula>
    </cfRule>
  </conditionalFormatting>
  <dataValidations xWindow="1082" yWindow="368" count="4">
    <dataValidation type="list" showInputMessage="1" showErrorMessage="1" prompt="Select the type of report you are submitting at this time: Draft, Revised or Final" sqref="V8">
      <formula1>ReportStateRev</formula1>
    </dataValidation>
    <dataValidation type="list" allowBlank="1" showInputMessage="1" showErrorMessage="1" sqref="S5:U5">
      <formula1>$AJ$4:$AJ$22</formula1>
    </dataValidation>
    <dataValidation type="list" allowBlank="1" showInputMessage="1" showErrorMessage="1" sqref="AJ4:AJ22">
      <formula1>$AJ$5:$AJ$22</formula1>
    </dataValidation>
    <dataValidation type="list" allowBlank="1" showInputMessage="1" showErrorMessage="1" sqref="S5:U5">
      <formula1>#REF!</formula1>
    </dataValidation>
  </dataValidations>
  <printOptions gridLines="1"/>
  <pageMargins left="0.48" right="0.25" top="0.5" bottom="0.05" header="0.5" footer="0.18"/>
  <pageSetup scale="36" orientation="landscape" verticalDpi="300" r:id="rId1"/>
  <headerFooter alignWithMargins="0">
    <oddFooter>&amp;C 1</oddFooter>
  </headerFooter>
  <colBreaks count="1" manualBreakCount="1">
    <brk id="22" max="86" man="1"/>
  </colBreaks>
  <ignoredErrors>
    <ignoredError sqref="B41 D4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tabColor theme="8" tint="0.79998168889431442"/>
    <pageSetUpPr fitToPage="1"/>
  </sheetPr>
  <dimension ref="B1:AD33"/>
  <sheetViews>
    <sheetView defaultGridColor="0" colorId="22" zoomScale="75" zoomScaleNormal="75" zoomScaleSheetLayoutView="100" workbookViewId="0">
      <pane xSplit="7" ySplit="10" topLeftCell="K11" activePane="bottomRight" state="frozen"/>
      <selection pane="topRight" activeCell="H1" sqref="H1"/>
      <selection pane="bottomLeft" activeCell="A11" sqref="A11"/>
      <selection pane="bottomRight" activeCell="D13" sqref="D13"/>
    </sheetView>
  </sheetViews>
  <sheetFormatPr defaultColWidth="10.5546875" defaultRowHeight="15" x14ac:dyDescent="0.2"/>
  <cols>
    <col min="1" max="1" width="1.6640625" style="6" customWidth="1"/>
    <col min="2" max="2" width="2.33203125" style="6" customWidth="1"/>
    <col min="3" max="3" width="20.21875" style="6" bestFit="1" customWidth="1"/>
    <col min="4" max="4" width="24.21875" style="6" customWidth="1"/>
    <col min="5" max="5" width="15.21875" style="6" customWidth="1"/>
    <col min="6" max="6" width="13.109375" style="6" customWidth="1"/>
    <col min="7" max="7" width="9.77734375" style="6" customWidth="1"/>
    <col min="8" max="8" width="12.5546875" style="6" customWidth="1"/>
    <col min="9" max="17" width="10.77734375" style="6" customWidth="1"/>
    <col min="18" max="18" width="1.21875" style="6" customWidth="1"/>
    <col min="19" max="23" width="10.77734375" style="6" customWidth="1"/>
    <col min="24" max="24" width="11.44140625" style="6" customWidth="1"/>
    <col min="25" max="25" width="10.77734375" style="6" customWidth="1"/>
    <col min="26" max="27" width="10.88671875" style="6" customWidth="1"/>
    <col min="28" max="16384" width="10.5546875" style="6"/>
  </cols>
  <sheetData>
    <row r="1" spans="2:30" ht="15.75" x14ac:dyDescent="0.25">
      <c r="S1" s="116" t="s">
        <v>396</v>
      </c>
      <c r="T1" s="1387">
        <f>BUDGET!S1</f>
        <v>0</v>
      </c>
      <c r="U1" s="1387"/>
      <c r="V1" s="1387"/>
      <c r="W1" s="1387"/>
      <c r="X1" s="146"/>
      <c r="Y1" s="146"/>
      <c r="Z1" s="47"/>
      <c r="AA1" s="47"/>
    </row>
    <row r="2" spans="2:30" ht="19.149999999999999" customHeight="1" x14ac:dyDescent="0.3">
      <c r="H2" s="1354" t="s">
        <v>95</v>
      </c>
      <c r="I2" s="1390"/>
      <c r="J2" s="1390"/>
      <c r="K2" s="1390"/>
      <c r="L2" s="63"/>
      <c r="S2" s="116"/>
      <c r="T2" s="116"/>
      <c r="U2" s="116"/>
      <c r="V2" s="147"/>
      <c r="W2" s="147"/>
      <c r="X2" s="147"/>
      <c r="Y2" s="147"/>
      <c r="Z2" s="47"/>
      <c r="AA2" s="47"/>
    </row>
    <row r="3" spans="2:30" ht="15.95" customHeight="1" x14ac:dyDescent="0.25">
      <c r="G3" s="63"/>
      <c r="H3" s="63"/>
      <c r="I3" s="63"/>
      <c r="J3" s="63"/>
      <c r="K3" s="63"/>
      <c r="L3" s="63"/>
      <c r="M3" s="63"/>
      <c r="N3" s="208"/>
      <c r="O3" s="63"/>
      <c r="P3" s="63"/>
      <c r="Q3" s="561"/>
      <c r="R3" s="63"/>
      <c r="S3" s="116" t="s">
        <v>141</v>
      </c>
      <c r="T3" s="116"/>
      <c r="U3" s="116"/>
      <c r="V3" s="235" t="str">
        <f>BUDGET!S5</f>
        <v>FY17 Budget</v>
      </c>
      <c r="W3" s="235"/>
      <c r="X3" s="235"/>
      <c r="Y3" s="235" t="str">
        <f>BUDGET!V8</f>
        <v>Report Type</v>
      </c>
      <c r="Z3" s="236"/>
      <c r="AA3" s="236"/>
    </row>
    <row r="4" spans="2:30" ht="15.95" customHeight="1" thickBot="1" x14ac:dyDescent="0.25"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47"/>
      <c r="W4" s="47"/>
      <c r="X4" s="47"/>
      <c r="Y4" s="47"/>
      <c r="Z4" s="47"/>
      <c r="AA4" s="47"/>
    </row>
    <row r="5" spans="2:30" ht="20.100000000000001" customHeight="1" thickBot="1" x14ac:dyDescent="0.3">
      <c r="B5" s="1408"/>
      <c r="C5" s="1409"/>
      <c r="D5" s="1409"/>
      <c r="E5" s="1409"/>
      <c r="F5" s="1409"/>
      <c r="G5" s="1410"/>
      <c r="H5" s="66"/>
      <c r="I5" s="66"/>
      <c r="J5" s="59"/>
      <c r="K5" s="128" t="s">
        <v>21</v>
      </c>
      <c r="L5" s="64"/>
      <c r="M5" s="59"/>
      <c r="N5" s="59"/>
      <c r="O5" s="59"/>
      <c r="P5" s="1399"/>
      <c r="Q5" s="1399"/>
      <c r="R5" s="859"/>
      <c r="S5" s="1401" t="s">
        <v>159</v>
      </c>
      <c r="T5" s="1402"/>
      <c r="U5" s="1402"/>
      <c r="V5" s="1402"/>
      <c r="W5" s="1402"/>
      <c r="X5" s="1402"/>
      <c r="Y5" s="1402"/>
      <c r="Z5" s="1402"/>
      <c r="AA5" s="1403"/>
    </row>
    <row r="6" spans="2:30" s="8" customFormat="1" ht="18" customHeight="1" thickBot="1" x14ac:dyDescent="0.3">
      <c r="B6" s="1411" t="s">
        <v>107</v>
      </c>
      <c r="C6" s="1412"/>
      <c r="D6" s="1412"/>
      <c r="E6" s="1412"/>
      <c r="F6" s="1412"/>
      <c r="G6" s="1413"/>
      <c r="H6" s="167" t="s">
        <v>9</v>
      </c>
      <c r="I6" s="173"/>
      <c r="J6" s="1388" t="s">
        <v>39</v>
      </c>
      <c r="K6" s="1389"/>
      <c r="L6" s="174"/>
      <c r="M6" s="174" t="s">
        <v>304</v>
      </c>
      <c r="N6" s="175"/>
      <c r="O6" s="175"/>
      <c r="P6" s="1400"/>
      <c r="Q6" s="1400"/>
      <c r="R6" s="860"/>
      <c r="S6" s="1388" t="s">
        <v>105</v>
      </c>
      <c r="T6" s="1400"/>
      <c r="U6" s="1400"/>
      <c r="V6" s="1400"/>
      <c r="W6" s="1400"/>
      <c r="X6" s="1400"/>
      <c r="Y6" s="1400"/>
      <c r="Z6" s="1400"/>
      <c r="AA6" s="1389"/>
    </row>
    <row r="7" spans="2:30" s="8" customFormat="1" ht="24" customHeight="1" x14ac:dyDescent="0.25">
      <c r="B7" s="1414" t="s">
        <v>305</v>
      </c>
      <c r="C7" s="1415"/>
      <c r="D7" s="1415"/>
      <c r="E7" s="1415"/>
      <c r="F7" s="1415"/>
      <c r="G7" s="1416"/>
      <c r="H7" s="167" t="s">
        <v>106</v>
      </c>
      <c r="I7" s="167" t="s">
        <v>5</v>
      </c>
      <c r="J7" s="168" t="s">
        <v>6</v>
      </c>
      <c r="K7" s="240" t="s">
        <v>211</v>
      </c>
      <c r="L7" s="169" t="s">
        <v>151</v>
      </c>
      <c r="M7" s="169" t="s">
        <v>40</v>
      </c>
      <c r="N7" s="1397" t="s">
        <v>178</v>
      </c>
      <c r="O7" s="167"/>
      <c r="P7" s="167"/>
      <c r="Q7" s="575" t="s">
        <v>349</v>
      </c>
      <c r="R7" s="861"/>
      <c r="S7" s="170" t="s">
        <v>7</v>
      </c>
      <c r="T7" s="170" t="s">
        <v>6</v>
      </c>
      <c r="U7" s="170" t="s">
        <v>211</v>
      </c>
      <c r="V7" s="167" t="s">
        <v>151</v>
      </c>
      <c r="W7" s="167" t="s">
        <v>153</v>
      </c>
      <c r="X7" s="1397" t="s">
        <v>178</v>
      </c>
      <c r="Y7" s="167"/>
      <c r="Z7" s="167"/>
      <c r="AA7" s="560" t="s">
        <v>349</v>
      </c>
    </row>
    <row r="8" spans="2:30" s="8" customFormat="1" ht="15.95" customHeight="1" x14ac:dyDescent="0.25">
      <c r="B8" s="845"/>
      <c r="C8" s="846" t="s">
        <v>221</v>
      </c>
      <c r="D8" s="847" t="s">
        <v>222</v>
      </c>
      <c r="E8" s="847" t="s">
        <v>287</v>
      </c>
      <c r="F8" s="847" t="s">
        <v>223</v>
      </c>
      <c r="G8" s="848" t="s">
        <v>220</v>
      </c>
      <c r="H8" s="167" t="s">
        <v>10</v>
      </c>
      <c r="I8" s="167" t="s">
        <v>7</v>
      </c>
      <c r="J8" s="171" t="s">
        <v>7</v>
      </c>
      <c r="K8" s="167" t="s">
        <v>7</v>
      </c>
      <c r="L8" s="167" t="s">
        <v>104</v>
      </c>
      <c r="M8" s="167" t="s">
        <v>104</v>
      </c>
      <c r="N8" s="1398"/>
      <c r="O8" s="170" t="s">
        <v>156</v>
      </c>
      <c r="P8" s="170" t="s">
        <v>157</v>
      </c>
      <c r="Q8" s="575" t="s">
        <v>350</v>
      </c>
      <c r="R8" s="861"/>
      <c r="S8" s="171" t="s">
        <v>314</v>
      </c>
      <c r="T8" s="171" t="s">
        <v>7</v>
      </c>
      <c r="U8" s="171" t="s">
        <v>7</v>
      </c>
      <c r="V8" s="167" t="s">
        <v>104</v>
      </c>
      <c r="W8" s="170" t="s">
        <v>104</v>
      </c>
      <c r="X8" s="1398"/>
      <c r="Y8" s="170" t="s">
        <v>156</v>
      </c>
      <c r="Z8" s="170" t="s">
        <v>157</v>
      </c>
      <c r="AA8" s="170" t="s">
        <v>350</v>
      </c>
    </row>
    <row r="9" spans="2:30" s="8" customFormat="1" ht="15.95" customHeight="1" x14ac:dyDescent="0.25">
      <c r="B9" s="849"/>
      <c r="C9" s="850"/>
      <c r="D9" s="851" t="s">
        <v>224</v>
      </c>
      <c r="E9" s="852"/>
      <c r="F9" s="852"/>
      <c r="G9" s="853"/>
      <c r="H9" s="167"/>
      <c r="I9" s="167"/>
      <c r="J9" s="171"/>
      <c r="K9" s="167"/>
      <c r="L9" s="167"/>
      <c r="M9" s="167"/>
      <c r="N9" s="170"/>
      <c r="O9" s="170"/>
      <c r="P9" s="209"/>
      <c r="Q9" s="576"/>
      <c r="R9" s="861"/>
      <c r="S9" s="171"/>
      <c r="T9" s="171"/>
      <c r="U9" s="171"/>
      <c r="V9" s="167"/>
      <c r="W9" s="170"/>
      <c r="X9" s="170"/>
      <c r="Y9" s="170"/>
      <c r="Z9" s="209"/>
      <c r="AA9" s="209"/>
    </row>
    <row r="10" spans="2:30" s="8" customFormat="1" ht="15.95" customHeight="1" thickBot="1" x14ac:dyDescent="0.3">
      <c r="B10" s="1417" t="s">
        <v>120</v>
      </c>
      <c r="C10" s="1418"/>
      <c r="D10" s="1418"/>
      <c r="E10" s="1418"/>
      <c r="F10" s="1418"/>
      <c r="G10" s="1419"/>
      <c r="H10" s="207" t="s">
        <v>121</v>
      </c>
      <c r="I10" s="207" t="s">
        <v>122</v>
      </c>
      <c r="J10" s="207" t="s">
        <v>123</v>
      </c>
      <c r="K10" s="207" t="s">
        <v>124</v>
      </c>
      <c r="L10" s="207" t="s">
        <v>125</v>
      </c>
      <c r="M10" s="207" t="s">
        <v>126</v>
      </c>
      <c r="N10" s="207" t="s">
        <v>127</v>
      </c>
      <c r="O10" s="207" t="s">
        <v>128</v>
      </c>
      <c r="P10" s="207" t="s">
        <v>129</v>
      </c>
      <c r="Q10" s="207" t="s">
        <v>130</v>
      </c>
      <c r="R10" s="862"/>
      <c r="S10" s="207" t="s">
        <v>154</v>
      </c>
      <c r="T10" s="207" t="s">
        <v>155</v>
      </c>
      <c r="U10" s="172" t="s">
        <v>158</v>
      </c>
      <c r="V10" s="207" t="s">
        <v>160</v>
      </c>
      <c r="W10" s="172" t="s">
        <v>161</v>
      </c>
      <c r="X10" s="172" t="s">
        <v>174</v>
      </c>
      <c r="Y10" s="172" t="s">
        <v>236</v>
      </c>
      <c r="Z10" s="172" t="s">
        <v>237</v>
      </c>
      <c r="AA10" s="172" t="s">
        <v>238</v>
      </c>
      <c r="AB10" s="1422" t="s">
        <v>171</v>
      </c>
      <c r="AC10" s="1333"/>
      <c r="AD10" s="1333"/>
    </row>
    <row r="11" spans="2:30" s="190" customFormat="1" ht="37.5" customHeight="1" x14ac:dyDescent="0.2">
      <c r="B11" s="548" t="s">
        <v>68</v>
      </c>
      <c r="C11" s="869"/>
      <c r="D11" s="869"/>
      <c r="E11" s="870"/>
      <c r="F11" s="871"/>
      <c r="G11" s="872"/>
      <c r="H11" s="873"/>
      <c r="I11" s="580">
        <f t="shared" ref="I11" si="0">SUM(J11:K11)</f>
        <v>0</v>
      </c>
      <c r="J11" s="889"/>
      <c r="K11" s="271">
        <f>SUM(L11:Q11)</f>
        <v>0</v>
      </c>
      <c r="L11" s="884"/>
      <c r="M11" s="884"/>
      <c r="N11" s="884"/>
      <c r="O11" s="895"/>
      <c r="P11" s="896"/>
      <c r="Q11" s="897"/>
      <c r="R11" s="863"/>
      <c r="S11" s="271">
        <f>SUM(T11:U11)</f>
        <v>0</v>
      </c>
      <c r="T11" s="895"/>
      <c r="U11" s="271">
        <f>SUM(V11:AA11)</f>
        <v>0</v>
      </c>
      <c r="V11" s="895"/>
      <c r="W11" s="895"/>
      <c r="X11" s="895"/>
      <c r="Y11" s="895"/>
      <c r="Z11" s="895"/>
      <c r="AA11" s="895"/>
      <c r="AB11" s="1420"/>
      <c r="AC11" s="1421"/>
      <c r="AD11" s="1421"/>
    </row>
    <row r="12" spans="2:30" s="2" customFormat="1" ht="37.5" customHeight="1" x14ac:dyDescent="0.2">
      <c r="B12" s="549" t="s">
        <v>70</v>
      </c>
      <c r="C12" s="874"/>
      <c r="D12" s="874"/>
      <c r="E12" s="875"/>
      <c r="F12" s="875"/>
      <c r="G12" s="876"/>
      <c r="H12" s="877"/>
      <c r="I12" s="552">
        <f>SUM(J12:K12)</f>
        <v>0</v>
      </c>
      <c r="J12" s="890"/>
      <c r="K12" s="272">
        <f>SUM(L12:Q12)</f>
        <v>0</v>
      </c>
      <c r="L12" s="877"/>
      <c r="M12" s="877"/>
      <c r="N12" s="877"/>
      <c r="O12" s="898"/>
      <c r="P12" s="899"/>
      <c r="Q12" s="900"/>
      <c r="R12" s="864"/>
      <c r="S12" s="272">
        <f t="shared" ref="S12:S27" si="1">SUM(T12:U12)</f>
        <v>0</v>
      </c>
      <c r="T12" s="898"/>
      <c r="U12" s="272">
        <f>SUM(V12:AA12)</f>
        <v>0</v>
      </c>
      <c r="V12" s="898"/>
      <c r="W12" s="898"/>
      <c r="X12" s="898"/>
      <c r="Y12" s="898"/>
      <c r="Z12" s="898"/>
      <c r="AA12" s="898"/>
      <c r="AB12" s="1420"/>
      <c r="AC12" s="1421"/>
      <c r="AD12" s="1421"/>
    </row>
    <row r="13" spans="2:30" s="2" customFormat="1" ht="37.5" customHeight="1" x14ac:dyDescent="0.2">
      <c r="B13" s="549" t="s">
        <v>72</v>
      </c>
      <c r="C13" s="874"/>
      <c r="D13" s="874"/>
      <c r="E13" s="875"/>
      <c r="F13" s="878"/>
      <c r="G13" s="876"/>
      <c r="H13" s="877"/>
      <c r="I13" s="552">
        <f t="shared" ref="I13" si="2">SUM(J13:K13)</f>
        <v>0</v>
      </c>
      <c r="J13" s="890"/>
      <c r="K13" s="272">
        <f t="shared" ref="K13:K22" si="3">SUM(L13:Q13)</f>
        <v>0</v>
      </c>
      <c r="L13" s="877"/>
      <c r="M13" s="877"/>
      <c r="N13" s="877"/>
      <c r="O13" s="898"/>
      <c r="P13" s="899"/>
      <c r="Q13" s="900"/>
      <c r="R13" s="864"/>
      <c r="S13" s="272">
        <f t="shared" si="1"/>
        <v>0</v>
      </c>
      <c r="T13" s="898"/>
      <c r="U13" s="272">
        <f t="shared" ref="U13:U22" si="4">SUM(V13:AA13)</f>
        <v>0</v>
      </c>
      <c r="V13" s="898"/>
      <c r="W13" s="898"/>
      <c r="X13" s="898"/>
      <c r="Y13" s="898"/>
      <c r="Z13" s="898"/>
      <c r="AA13" s="898"/>
      <c r="AB13" s="1420"/>
      <c r="AC13" s="1421"/>
      <c r="AD13" s="1421"/>
    </row>
    <row r="14" spans="2:30" s="2" customFormat="1" ht="34.5" customHeight="1" x14ac:dyDescent="0.2">
      <c r="B14" s="549" t="s">
        <v>74</v>
      </c>
      <c r="C14" s="874"/>
      <c r="D14" s="874"/>
      <c r="E14" s="875"/>
      <c r="F14" s="878"/>
      <c r="G14" s="876"/>
      <c r="H14" s="877"/>
      <c r="I14" s="552">
        <f t="shared" ref="I14:I15" si="5">SUM(J14:K14)</f>
        <v>0</v>
      </c>
      <c r="J14" s="890"/>
      <c r="K14" s="272">
        <f t="shared" si="3"/>
        <v>0</v>
      </c>
      <c r="L14" s="877"/>
      <c r="M14" s="877"/>
      <c r="N14" s="877"/>
      <c r="O14" s="898"/>
      <c r="P14" s="899"/>
      <c r="Q14" s="900"/>
      <c r="R14" s="864"/>
      <c r="S14" s="272">
        <f t="shared" si="1"/>
        <v>0</v>
      </c>
      <c r="T14" s="898"/>
      <c r="U14" s="272">
        <f t="shared" si="4"/>
        <v>0</v>
      </c>
      <c r="V14" s="898"/>
      <c r="W14" s="898"/>
      <c r="X14" s="898"/>
      <c r="Y14" s="898"/>
      <c r="Z14" s="898"/>
      <c r="AA14" s="898"/>
      <c r="AB14" s="1420"/>
      <c r="AC14" s="1421"/>
      <c r="AD14" s="1421"/>
    </row>
    <row r="15" spans="2:30" s="2" customFormat="1" ht="34.5" customHeight="1" x14ac:dyDescent="0.2">
      <c r="B15" s="550" t="s">
        <v>76</v>
      </c>
      <c r="C15" s="874"/>
      <c r="D15" s="874"/>
      <c r="E15" s="875"/>
      <c r="F15" s="878"/>
      <c r="G15" s="876"/>
      <c r="H15" s="877"/>
      <c r="I15" s="552">
        <f t="shared" si="5"/>
        <v>0</v>
      </c>
      <c r="J15" s="890"/>
      <c r="K15" s="272">
        <f t="shared" si="3"/>
        <v>0</v>
      </c>
      <c r="L15" s="877"/>
      <c r="M15" s="877"/>
      <c r="N15" s="877"/>
      <c r="O15" s="898"/>
      <c r="P15" s="899"/>
      <c r="Q15" s="900"/>
      <c r="R15" s="864"/>
      <c r="S15" s="272">
        <f t="shared" si="1"/>
        <v>0</v>
      </c>
      <c r="T15" s="898"/>
      <c r="U15" s="272">
        <f t="shared" si="4"/>
        <v>0</v>
      </c>
      <c r="V15" s="898"/>
      <c r="W15" s="898"/>
      <c r="X15" s="898"/>
      <c r="Y15" s="898"/>
      <c r="Z15" s="898"/>
      <c r="AA15" s="898"/>
      <c r="AB15" s="1385"/>
      <c r="AC15" s="1386"/>
      <c r="AD15" s="1386"/>
    </row>
    <row r="16" spans="2:30" s="2" customFormat="1" ht="36" customHeight="1" x14ac:dyDescent="0.2">
      <c r="B16" s="549" t="s">
        <v>77</v>
      </c>
      <c r="C16" s="874"/>
      <c r="D16" s="874"/>
      <c r="E16" s="875"/>
      <c r="F16" s="878"/>
      <c r="G16" s="876"/>
      <c r="H16" s="877"/>
      <c r="I16" s="552">
        <f t="shared" ref="I16:I18" si="6">SUM(J16:K16)</f>
        <v>0</v>
      </c>
      <c r="J16" s="890"/>
      <c r="K16" s="272">
        <f t="shared" si="3"/>
        <v>0</v>
      </c>
      <c r="L16" s="877"/>
      <c r="M16" s="877"/>
      <c r="N16" s="877"/>
      <c r="O16" s="898"/>
      <c r="P16" s="899"/>
      <c r="Q16" s="900"/>
      <c r="R16" s="864"/>
      <c r="S16" s="272">
        <f t="shared" si="1"/>
        <v>0</v>
      </c>
      <c r="T16" s="898"/>
      <c r="U16" s="272">
        <f t="shared" si="4"/>
        <v>0</v>
      </c>
      <c r="V16" s="898"/>
      <c r="W16" s="898"/>
      <c r="X16" s="898"/>
      <c r="Y16" s="898"/>
      <c r="Z16" s="898"/>
      <c r="AA16" s="898"/>
      <c r="AB16" s="1420"/>
      <c r="AC16" s="1421"/>
      <c r="AD16" s="1421"/>
    </row>
    <row r="17" spans="2:30" s="2" customFormat="1" ht="39" customHeight="1" x14ac:dyDescent="0.2">
      <c r="B17" s="549" t="s">
        <v>11</v>
      </c>
      <c r="C17" s="874"/>
      <c r="D17" s="874"/>
      <c r="E17" s="875"/>
      <c r="F17" s="878"/>
      <c r="G17" s="876"/>
      <c r="H17" s="877"/>
      <c r="I17" s="552">
        <f t="shared" si="6"/>
        <v>0</v>
      </c>
      <c r="J17" s="890"/>
      <c r="K17" s="272">
        <f t="shared" si="3"/>
        <v>0</v>
      </c>
      <c r="L17" s="877"/>
      <c r="M17" s="877"/>
      <c r="N17" s="877"/>
      <c r="O17" s="898"/>
      <c r="P17" s="899"/>
      <c r="Q17" s="900"/>
      <c r="R17" s="864"/>
      <c r="S17" s="272">
        <f t="shared" si="1"/>
        <v>0</v>
      </c>
      <c r="T17" s="898"/>
      <c r="U17" s="272">
        <f t="shared" si="4"/>
        <v>0</v>
      </c>
      <c r="V17" s="898"/>
      <c r="W17" s="898"/>
      <c r="X17" s="898"/>
      <c r="Y17" s="898"/>
      <c r="Z17" s="898"/>
      <c r="AA17" s="898"/>
      <c r="AB17" s="1420"/>
      <c r="AC17" s="1421"/>
      <c r="AD17" s="1421"/>
    </row>
    <row r="18" spans="2:30" s="2" customFormat="1" ht="39" customHeight="1" x14ac:dyDescent="0.2">
      <c r="B18" s="550" t="s">
        <v>12</v>
      </c>
      <c r="C18" s="874"/>
      <c r="D18" s="874"/>
      <c r="E18" s="875"/>
      <c r="F18" s="878"/>
      <c r="G18" s="876"/>
      <c r="H18" s="877"/>
      <c r="I18" s="552">
        <f t="shared" si="6"/>
        <v>0</v>
      </c>
      <c r="J18" s="890"/>
      <c r="K18" s="272">
        <f t="shared" si="3"/>
        <v>0</v>
      </c>
      <c r="L18" s="877"/>
      <c r="M18" s="877"/>
      <c r="N18" s="877"/>
      <c r="O18" s="898"/>
      <c r="P18" s="899"/>
      <c r="Q18" s="900"/>
      <c r="R18" s="864"/>
      <c r="S18" s="272">
        <f t="shared" si="1"/>
        <v>0</v>
      </c>
      <c r="T18" s="898"/>
      <c r="U18" s="272">
        <f t="shared" si="4"/>
        <v>0</v>
      </c>
      <c r="V18" s="898"/>
      <c r="W18" s="898"/>
      <c r="X18" s="898"/>
      <c r="Y18" s="898"/>
      <c r="Z18" s="898"/>
      <c r="AA18" s="898"/>
      <c r="AB18" s="1385"/>
      <c r="AC18" s="1386"/>
      <c r="AD18" s="1386"/>
    </row>
    <row r="19" spans="2:30" s="2" customFormat="1" ht="37.5" customHeight="1" x14ac:dyDescent="0.2">
      <c r="B19" s="549" t="s">
        <v>13</v>
      </c>
      <c r="C19" s="874"/>
      <c r="D19" s="874"/>
      <c r="E19" s="875"/>
      <c r="F19" s="878"/>
      <c r="G19" s="876"/>
      <c r="H19" s="877"/>
      <c r="I19" s="552">
        <f t="shared" ref="I19:I27" si="7">SUM(J19:K19)</f>
        <v>0</v>
      </c>
      <c r="J19" s="890"/>
      <c r="K19" s="272">
        <f t="shared" si="3"/>
        <v>0</v>
      </c>
      <c r="L19" s="877"/>
      <c r="M19" s="877"/>
      <c r="N19" s="877"/>
      <c r="O19" s="898"/>
      <c r="P19" s="899"/>
      <c r="Q19" s="900"/>
      <c r="R19" s="864"/>
      <c r="S19" s="272">
        <f t="shared" si="1"/>
        <v>0</v>
      </c>
      <c r="T19" s="898"/>
      <c r="U19" s="272">
        <f t="shared" si="4"/>
        <v>0</v>
      </c>
      <c r="V19" s="898"/>
      <c r="W19" s="898"/>
      <c r="X19" s="898"/>
      <c r="Y19" s="898"/>
      <c r="Z19" s="898"/>
      <c r="AA19" s="898"/>
      <c r="AB19" s="1420"/>
      <c r="AC19" s="1421"/>
      <c r="AD19" s="1421"/>
    </row>
    <row r="20" spans="2:30" s="2" customFormat="1" ht="37.5" customHeight="1" x14ac:dyDescent="0.2">
      <c r="B20" s="550" t="s">
        <v>14</v>
      </c>
      <c r="C20" s="874"/>
      <c r="D20" s="874"/>
      <c r="E20" s="875"/>
      <c r="F20" s="878"/>
      <c r="G20" s="876"/>
      <c r="H20" s="877"/>
      <c r="I20" s="552">
        <f t="shared" ref="I20:I23" si="8">SUM(J20:K20)</f>
        <v>0</v>
      </c>
      <c r="J20" s="890"/>
      <c r="K20" s="272">
        <f t="shared" si="3"/>
        <v>0</v>
      </c>
      <c r="L20" s="877"/>
      <c r="M20" s="877"/>
      <c r="N20" s="877"/>
      <c r="O20" s="898"/>
      <c r="P20" s="899"/>
      <c r="Q20" s="900"/>
      <c r="R20" s="864"/>
      <c r="S20" s="272">
        <f t="shared" si="1"/>
        <v>0</v>
      </c>
      <c r="T20" s="898"/>
      <c r="U20" s="272">
        <f t="shared" si="4"/>
        <v>0</v>
      </c>
      <c r="V20" s="898"/>
      <c r="W20" s="898"/>
      <c r="X20" s="898"/>
      <c r="Y20" s="898"/>
      <c r="Z20" s="898"/>
      <c r="AA20" s="898"/>
      <c r="AB20" s="1385"/>
      <c r="AC20" s="1386"/>
      <c r="AD20" s="1386"/>
    </row>
    <row r="21" spans="2:30" s="2" customFormat="1" ht="34.5" customHeight="1" x14ac:dyDescent="0.2">
      <c r="B21" s="549" t="s">
        <v>15</v>
      </c>
      <c r="C21" s="874"/>
      <c r="D21" s="874"/>
      <c r="E21" s="875"/>
      <c r="F21" s="878"/>
      <c r="G21" s="876"/>
      <c r="H21" s="877"/>
      <c r="I21" s="552">
        <f t="shared" si="8"/>
        <v>0</v>
      </c>
      <c r="J21" s="890"/>
      <c r="K21" s="272">
        <f t="shared" si="3"/>
        <v>0</v>
      </c>
      <c r="L21" s="877"/>
      <c r="M21" s="877"/>
      <c r="N21" s="877"/>
      <c r="O21" s="898"/>
      <c r="P21" s="899"/>
      <c r="Q21" s="900"/>
      <c r="R21" s="864"/>
      <c r="S21" s="431">
        <f t="shared" si="1"/>
        <v>0</v>
      </c>
      <c r="T21" s="901"/>
      <c r="U21" s="272">
        <f t="shared" si="4"/>
        <v>0</v>
      </c>
      <c r="V21" s="901"/>
      <c r="W21" s="901"/>
      <c r="X21" s="901"/>
      <c r="Y21" s="901"/>
      <c r="Z21" s="901"/>
      <c r="AA21" s="901"/>
      <c r="AB21" s="1420"/>
      <c r="AC21" s="1421"/>
      <c r="AD21" s="1421"/>
    </row>
    <row r="22" spans="2:30" s="2" customFormat="1" ht="38.25" customHeight="1" x14ac:dyDescent="0.2">
      <c r="B22" s="549" t="s">
        <v>16</v>
      </c>
      <c r="C22" s="874"/>
      <c r="D22" s="874"/>
      <c r="E22" s="875"/>
      <c r="F22" s="878"/>
      <c r="G22" s="876"/>
      <c r="H22" s="877"/>
      <c r="I22" s="552">
        <f t="shared" si="8"/>
        <v>0</v>
      </c>
      <c r="J22" s="890"/>
      <c r="K22" s="272">
        <f t="shared" si="3"/>
        <v>0</v>
      </c>
      <c r="L22" s="877"/>
      <c r="M22" s="877"/>
      <c r="N22" s="877"/>
      <c r="O22" s="898"/>
      <c r="P22" s="899"/>
      <c r="Q22" s="900"/>
      <c r="R22" s="864"/>
      <c r="S22" s="272">
        <f t="shared" si="1"/>
        <v>0</v>
      </c>
      <c r="T22" s="898"/>
      <c r="U22" s="272">
        <f t="shared" si="4"/>
        <v>0</v>
      </c>
      <c r="V22" s="898"/>
      <c r="W22" s="898"/>
      <c r="X22" s="898"/>
      <c r="Y22" s="898"/>
      <c r="Z22" s="898"/>
      <c r="AA22" s="898"/>
      <c r="AB22" s="1420"/>
      <c r="AC22" s="1421"/>
      <c r="AD22" s="1421"/>
    </row>
    <row r="23" spans="2:30" s="2" customFormat="1" ht="36" customHeight="1" thickBot="1" x14ac:dyDescent="0.25">
      <c r="B23" s="555" t="s">
        <v>17</v>
      </c>
      <c r="C23" s="879"/>
      <c r="D23" s="879"/>
      <c r="E23" s="880"/>
      <c r="F23" s="881"/>
      <c r="G23" s="882"/>
      <c r="H23" s="883"/>
      <c r="I23" s="556">
        <f t="shared" si="8"/>
        <v>0</v>
      </c>
      <c r="J23" s="891"/>
      <c r="K23" s="431">
        <f>SUM(L23:Q23)</f>
        <v>0</v>
      </c>
      <c r="L23" s="883"/>
      <c r="M23" s="883"/>
      <c r="N23" s="883"/>
      <c r="O23" s="901"/>
      <c r="P23" s="902"/>
      <c r="Q23" s="903"/>
      <c r="R23" s="864"/>
      <c r="S23" s="431">
        <f t="shared" si="1"/>
        <v>0</v>
      </c>
      <c r="T23" s="901"/>
      <c r="U23" s="431">
        <f>SUM(V23:AA23)</f>
        <v>0</v>
      </c>
      <c r="V23" s="901"/>
      <c r="W23" s="901"/>
      <c r="X23" s="901"/>
      <c r="Y23" s="901"/>
      <c r="Z23" s="901"/>
      <c r="AA23" s="901"/>
      <c r="AB23" s="1420"/>
      <c r="AC23" s="1421"/>
      <c r="AD23" s="1421"/>
    </row>
    <row r="24" spans="2:30" s="2" customFormat="1" ht="36.75" customHeight="1" x14ac:dyDescent="0.2">
      <c r="B24" s="557" t="s">
        <v>18</v>
      </c>
      <c r="C24" s="869"/>
      <c r="D24" s="869"/>
      <c r="E24" s="870"/>
      <c r="F24" s="871"/>
      <c r="G24" s="872"/>
      <c r="H24" s="884"/>
      <c r="I24" s="551">
        <f t="shared" si="7"/>
        <v>0</v>
      </c>
      <c r="J24" s="892"/>
      <c r="K24" s="271">
        <f>SUM(L24:Q24)</f>
        <v>0</v>
      </c>
      <c r="L24" s="884"/>
      <c r="M24" s="884"/>
      <c r="N24" s="884"/>
      <c r="O24" s="895"/>
      <c r="P24" s="896"/>
      <c r="Q24" s="897"/>
      <c r="R24" s="865"/>
      <c r="S24" s="271">
        <f t="shared" si="1"/>
        <v>0</v>
      </c>
      <c r="T24" s="895"/>
      <c r="U24" s="271">
        <f>SUM(V24:AA24)</f>
        <v>0</v>
      </c>
      <c r="V24" s="895"/>
      <c r="W24" s="895"/>
      <c r="X24" s="895"/>
      <c r="Y24" s="895"/>
      <c r="Z24" s="895"/>
      <c r="AA24" s="895"/>
      <c r="AB24" s="1420"/>
      <c r="AC24" s="1421"/>
      <c r="AD24" s="1421"/>
    </row>
    <row r="25" spans="2:30" s="2" customFormat="1" ht="36" customHeight="1" x14ac:dyDescent="0.2">
      <c r="B25" s="549" t="s">
        <v>19</v>
      </c>
      <c r="C25" s="874"/>
      <c r="D25" s="874"/>
      <c r="E25" s="875"/>
      <c r="F25" s="878"/>
      <c r="G25" s="876"/>
      <c r="H25" s="877"/>
      <c r="I25" s="552">
        <f t="shared" si="7"/>
        <v>0</v>
      </c>
      <c r="J25" s="890"/>
      <c r="K25" s="272">
        <f>SUM(L25:Q25)</f>
        <v>0</v>
      </c>
      <c r="L25" s="877"/>
      <c r="M25" s="877"/>
      <c r="N25" s="877"/>
      <c r="O25" s="898"/>
      <c r="P25" s="899"/>
      <c r="Q25" s="900"/>
      <c r="R25" s="866"/>
      <c r="S25" s="272">
        <f t="shared" si="1"/>
        <v>0</v>
      </c>
      <c r="T25" s="898"/>
      <c r="U25" s="272">
        <f>SUM(V25:AA25)</f>
        <v>0</v>
      </c>
      <c r="V25" s="898"/>
      <c r="W25" s="898"/>
      <c r="X25" s="898"/>
      <c r="Y25" s="898"/>
      <c r="Z25" s="898"/>
      <c r="AA25" s="898"/>
      <c r="AB25" s="1420"/>
      <c r="AC25" s="1421"/>
      <c r="AD25" s="1421"/>
    </row>
    <row r="26" spans="2:30" s="2" customFormat="1" ht="36" customHeight="1" x14ac:dyDescent="0.2">
      <c r="B26" s="550" t="s">
        <v>20</v>
      </c>
      <c r="C26" s="874"/>
      <c r="D26" s="874"/>
      <c r="E26" s="875"/>
      <c r="F26" s="878"/>
      <c r="G26" s="876"/>
      <c r="H26" s="877"/>
      <c r="I26" s="552">
        <f t="shared" si="7"/>
        <v>0</v>
      </c>
      <c r="J26" s="890"/>
      <c r="K26" s="272">
        <f>SUM(L26:Q26)</f>
        <v>0</v>
      </c>
      <c r="L26" s="877"/>
      <c r="M26" s="877"/>
      <c r="N26" s="877"/>
      <c r="O26" s="898"/>
      <c r="P26" s="899"/>
      <c r="Q26" s="900"/>
      <c r="R26" s="864"/>
      <c r="S26" s="272">
        <f t="shared" si="1"/>
        <v>0</v>
      </c>
      <c r="T26" s="898"/>
      <c r="U26" s="272">
        <f>SUM(V26:AA26)</f>
        <v>0</v>
      </c>
      <c r="V26" s="898"/>
      <c r="W26" s="898"/>
      <c r="X26" s="898"/>
      <c r="Y26" s="898"/>
      <c r="Z26" s="898"/>
      <c r="AA26" s="898"/>
      <c r="AB26" s="1385"/>
      <c r="AC26" s="1386"/>
      <c r="AD26" s="1386"/>
    </row>
    <row r="27" spans="2:30" s="2" customFormat="1" ht="35.25" customHeight="1" thickBot="1" x14ac:dyDescent="0.25">
      <c r="B27" s="191" t="s">
        <v>41</v>
      </c>
      <c r="C27" s="885"/>
      <c r="D27" s="885"/>
      <c r="E27" s="886"/>
      <c r="F27" s="887"/>
      <c r="G27" s="888"/>
      <c r="H27" s="883"/>
      <c r="I27" s="556">
        <f t="shared" si="7"/>
        <v>0</v>
      </c>
      <c r="J27" s="891"/>
      <c r="K27" s="273">
        <f>SUM(L27:Q27)</f>
        <v>0</v>
      </c>
      <c r="L27" s="898"/>
      <c r="M27" s="898"/>
      <c r="N27" s="898"/>
      <c r="O27" s="898"/>
      <c r="P27" s="898"/>
      <c r="Q27" s="877"/>
      <c r="R27" s="864"/>
      <c r="S27" s="273">
        <f t="shared" si="1"/>
        <v>0</v>
      </c>
      <c r="T27" s="909"/>
      <c r="U27" s="273">
        <f>SUM(V27:AA27)</f>
        <v>0</v>
      </c>
      <c r="V27" s="909"/>
      <c r="W27" s="909"/>
      <c r="X27" s="909"/>
      <c r="Y27" s="909"/>
      <c r="Z27" s="909"/>
      <c r="AA27" s="909"/>
      <c r="AB27" s="1420"/>
      <c r="AC27" s="1421"/>
      <c r="AD27" s="1421"/>
    </row>
    <row r="28" spans="2:30" s="2" customFormat="1" ht="15.95" customHeight="1" thickBot="1" x14ac:dyDescent="0.3">
      <c r="B28" s="1394" t="s">
        <v>96</v>
      </c>
      <c r="C28" s="1394"/>
      <c r="D28" s="1394"/>
      <c r="E28" s="1394"/>
      <c r="F28" s="1394"/>
      <c r="G28" s="1395"/>
      <c r="H28" s="854"/>
      <c r="I28" s="274">
        <f t="shared" ref="I28:P28" si="9">SUM(I11:I27)</f>
        <v>0</v>
      </c>
      <c r="J28" s="582">
        <f t="shared" si="9"/>
        <v>0</v>
      </c>
      <c r="K28" s="274">
        <f t="shared" si="9"/>
        <v>0</v>
      </c>
      <c r="L28" s="274">
        <f t="shared" si="9"/>
        <v>0</v>
      </c>
      <c r="M28" s="274">
        <f t="shared" si="9"/>
        <v>0</v>
      </c>
      <c r="N28" s="274">
        <f t="shared" si="9"/>
        <v>0</v>
      </c>
      <c r="O28" s="274">
        <f t="shared" si="9"/>
        <v>0</v>
      </c>
      <c r="P28" s="582">
        <f t="shared" si="9"/>
        <v>0</v>
      </c>
      <c r="Q28" s="577">
        <f t="shared" ref="Q28" si="10">SUM(Q11:Q27)</f>
        <v>0</v>
      </c>
      <c r="R28" s="867"/>
      <c r="S28" s="275">
        <f t="shared" ref="S28:Z28" si="11">SUM(S11:S27)</f>
        <v>0</v>
      </c>
      <c r="T28" s="275">
        <f t="shared" si="11"/>
        <v>0</v>
      </c>
      <c r="U28" s="275">
        <f t="shared" si="11"/>
        <v>0</v>
      </c>
      <c r="V28" s="276">
        <f t="shared" si="11"/>
        <v>0</v>
      </c>
      <c r="W28" s="276">
        <f t="shared" si="11"/>
        <v>0</v>
      </c>
      <c r="X28" s="276">
        <f t="shared" si="11"/>
        <v>0</v>
      </c>
      <c r="Y28" s="277">
        <f t="shared" si="11"/>
        <v>0</v>
      </c>
      <c r="Z28" s="277">
        <f t="shared" si="11"/>
        <v>0</v>
      </c>
      <c r="AA28" s="277">
        <f>SUM(AA11:AA27)</f>
        <v>0</v>
      </c>
    </row>
    <row r="29" spans="2:30" s="2" customFormat="1" ht="15.95" customHeight="1" thickBot="1" x14ac:dyDescent="0.3">
      <c r="B29" s="1396" t="s">
        <v>165</v>
      </c>
      <c r="C29" s="1396"/>
      <c r="D29" s="1396"/>
      <c r="E29" s="1396"/>
      <c r="F29" s="1396"/>
      <c r="G29" s="1396"/>
      <c r="H29" s="855"/>
      <c r="I29" s="581">
        <f>SUM(J29:K29)</f>
        <v>0</v>
      </c>
      <c r="J29" s="893"/>
      <c r="K29" s="279">
        <f>SUM(L29:Q29)</f>
        <v>0</v>
      </c>
      <c r="L29" s="904"/>
      <c r="M29" s="905"/>
      <c r="N29" s="905"/>
      <c r="O29" s="905"/>
      <c r="P29" s="906"/>
      <c r="Q29" s="905"/>
      <c r="R29" s="864"/>
      <c r="S29" s="278">
        <f>SUM(T29:U29)</f>
        <v>0</v>
      </c>
      <c r="T29" s="910"/>
      <c r="U29" s="429">
        <f>SUM(V29:AA29)</f>
        <v>0</v>
      </c>
      <c r="V29" s="911"/>
      <c r="W29" s="911"/>
      <c r="X29" s="905"/>
      <c r="Y29" s="906"/>
      <c r="Z29" s="906"/>
      <c r="AA29" s="906"/>
      <c r="AB29" s="189"/>
      <c r="AC29" s="189"/>
      <c r="AD29" s="188"/>
    </row>
    <row r="30" spans="2:30" s="2" customFormat="1" ht="15.95" customHeight="1" x14ac:dyDescent="0.25">
      <c r="B30" s="1405" t="s">
        <v>166</v>
      </c>
      <c r="C30" s="1406"/>
      <c r="D30" s="1406"/>
      <c r="E30" s="1406"/>
      <c r="F30" s="1406"/>
      <c r="G30" s="1407"/>
      <c r="H30" s="856"/>
      <c r="I30" s="280">
        <f>SUM(J30:K30)</f>
        <v>0</v>
      </c>
      <c r="J30" s="894"/>
      <c r="K30" s="279">
        <f>SUM(L30:Q30)</f>
        <v>0</v>
      </c>
      <c r="L30" s="904"/>
      <c r="M30" s="893"/>
      <c r="N30" s="893"/>
      <c r="O30" s="893"/>
      <c r="P30" s="907"/>
      <c r="Q30" s="908"/>
      <c r="R30" s="864"/>
      <c r="S30" s="278">
        <f>SUM(T30:U30)</f>
        <v>0</v>
      </c>
      <c r="T30" s="904"/>
      <c r="U30" s="430">
        <f>SUM(V30:AA30)</f>
        <v>0</v>
      </c>
      <c r="V30" s="893"/>
      <c r="W30" s="893"/>
      <c r="X30" s="908"/>
      <c r="Y30" s="907"/>
      <c r="Z30" s="907"/>
      <c r="AA30" s="907"/>
    </row>
    <row r="31" spans="2:30" s="2" customFormat="1" ht="15.95" customHeight="1" thickBot="1" x14ac:dyDescent="0.3">
      <c r="B31" s="1391" t="s">
        <v>152</v>
      </c>
      <c r="C31" s="1392"/>
      <c r="D31" s="1392"/>
      <c r="E31" s="1392"/>
      <c r="F31" s="1392"/>
      <c r="G31" s="1393"/>
      <c r="H31" s="857"/>
      <c r="I31" s="281">
        <f>SUM(J31:K31)</f>
        <v>0</v>
      </c>
      <c r="J31" s="282">
        <f>SUM(J29:J30)</f>
        <v>0</v>
      </c>
      <c r="K31" s="279">
        <f>SUM(L31:Q31)</f>
        <v>0</v>
      </c>
      <c r="L31" s="282">
        <f t="shared" ref="L31:P31" si="12">SUM(L29:L30)</f>
        <v>0</v>
      </c>
      <c r="M31" s="282">
        <f t="shared" si="12"/>
        <v>0</v>
      </c>
      <c r="N31" s="282">
        <f t="shared" si="12"/>
        <v>0</v>
      </c>
      <c r="O31" s="282">
        <f t="shared" si="12"/>
        <v>0</v>
      </c>
      <c r="P31" s="283">
        <f t="shared" si="12"/>
        <v>0</v>
      </c>
      <c r="Q31" s="578">
        <f t="shared" ref="Q31" si="13">SUM(Q29:Q30)</f>
        <v>0</v>
      </c>
      <c r="R31" s="864"/>
      <c r="S31" s="284">
        <f t="shared" ref="S31:Z31" si="14">SUM(S29:S30)</f>
        <v>0</v>
      </c>
      <c r="T31" s="284">
        <f t="shared" si="14"/>
        <v>0</v>
      </c>
      <c r="U31" s="284">
        <f t="shared" si="14"/>
        <v>0</v>
      </c>
      <c r="V31" s="282">
        <f t="shared" si="14"/>
        <v>0</v>
      </c>
      <c r="W31" s="282">
        <f t="shared" si="14"/>
        <v>0</v>
      </c>
      <c r="X31" s="282">
        <f t="shared" si="14"/>
        <v>0</v>
      </c>
      <c r="Y31" s="282">
        <f t="shared" si="14"/>
        <v>0</v>
      </c>
      <c r="Z31" s="283">
        <f t="shared" si="14"/>
        <v>0</v>
      </c>
      <c r="AA31" s="283">
        <f t="shared" ref="AA31" si="15">SUM(AA29:AA30)</f>
        <v>0</v>
      </c>
    </row>
    <row r="32" spans="2:30" s="2" customFormat="1" ht="15.95" customHeight="1" thickBot="1" x14ac:dyDescent="0.3">
      <c r="B32" s="1404" t="s">
        <v>38</v>
      </c>
      <c r="C32" s="1404"/>
      <c r="D32" s="1404"/>
      <c r="E32" s="1404"/>
      <c r="F32" s="1404"/>
      <c r="G32" s="1404"/>
      <c r="H32" s="858"/>
      <c r="I32" s="213">
        <f>+I31+I28</f>
        <v>0</v>
      </c>
      <c r="J32" s="214">
        <f t="shared" ref="J32:P32" si="16">+J31+J28</f>
        <v>0</v>
      </c>
      <c r="K32" s="215">
        <f t="shared" si="16"/>
        <v>0</v>
      </c>
      <c r="L32" s="214">
        <f t="shared" si="16"/>
        <v>0</v>
      </c>
      <c r="M32" s="216">
        <f t="shared" si="16"/>
        <v>0</v>
      </c>
      <c r="N32" s="216">
        <f t="shared" si="16"/>
        <v>0</v>
      </c>
      <c r="O32" s="216">
        <f t="shared" si="16"/>
        <v>0</v>
      </c>
      <c r="P32" s="215">
        <f t="shared" si="16"/>
        <v>0</v>
      </c>
      <c r="Q32" s="579">
        <f t="shared" ref="Q32" si="17">+Q31+Q28</f>
        <v>0</v>
      </c>
      <c r="R32" s="868"/>
      <c r="S32" s="214">
        <f t="shared" ref="S32:Z32" si="18">+S31+S28</f>
        <v>0</v>
      </c>
      <c r="T32" s="214">
        <f t="shared" si="18"/>
        <v>0</v>
      </c>
      <c r="U32" s="214">
        <f t="shared" si="18"/>
        <v>0</v>
      </c>
      <c r="V32" s="216">
        <f t="shared" si="18"/>
        <v>0</v>
      </c>
      <c r="W32" s="216">
        <f t="shared" si="18"/>
        <v>0</v>
      </c>
      <c r="X32" s="216">
        <f t="shared" si="18"/>
        <v>0</v>
      </c>
      <c r="Y32" s="215">
        <f t="shared" si="18"/>
        <v>0</v>
      </c>
      <c r="Z32" s="215">
        <f t="shared" si="18"/>
        <v>0</v>
      </c>
      <c r="AA32" s="215">
        <f t="shared" ref="AA32" si="19">+AA31+AA28</f>
        <v>0</v>
      </c>
    </row>
    <row r="33" spans="2:27" s="2" customFormat="1" ht="15.95" customHeight="1" thickTop="1" thickBot="1" x14ac:dyDescent="0.3">
      <c r="B33" s="176" t="s">
        <v>143</v>
      </c>
      <c r="C33" s="177"/>
      <c r="D33" s="177"/>
      <c r="E33" s="177"/>
      <c r="F33" s="177"/>
      <c r="G33" s="177"/>
      <c r="H33" s="217"/>
      <c r="I33" s="217"/>
      <c r="J33" s="218"/>
      <c r="K33" s="912"/>
      <c r="L33" s="219" t="s">
        <v>132</v>
      </c>
      <c r="M33" s="220"/>
      <c r="N33" s="220"/>
      <c r="O33" s="220"/>
      <c r="P33" s="221"/>
      <c r="Q33" s="220"/>
      <c r="R33" s="220"/>
      <c r="S33" s="220"/>
      <c r="T33" s="220"/>
      <c r="U33" s="220"/>
      <c r="V33" s="220"/>
      <c r="W33" s="220"/>
      <c r="X33" s="220"/>
      <c r="Y33" s="222"/>
      <c r="Z33" s="222"/>
      <c r="AA33" s="222"/>
    </row>
  </sheetData>
  <sheetProtection algorithmName="SHA-512" hashValue="kA0YmBlT7nJmVTQ7+1hm6xXk6/Qgy+jx2xMXX9D+Sa5YmZS73ggrlTQA8HPdc6GZYv72ewZWvRI0hpCJkRb2qg==" saltValue="OVarGYt/5zA7AHT7m4SGew==" spinCount="100000" sheet="1" objects="1" scenarios="1" selectLockedCells="1"/>
  <mergeCells count="36">
    <mergeCell ref="AB27:AD27"/>
    <mergeCell ref="AB10:AD10"/>
    <mergeCell ref="AB11:AD11"/>
    <mergeCell ref="AB12:AD12"/>
    <mergeCell ref="AB13:AD13"/>
    <mergeCell ref="AB14:AD14"/>
    <mergeCell ref="AB16:AD16"/>
    <mergeCell ref="AB17:AD17"/>
    <mergeCell ref="AB19:AD19"/>
    <mergeCell ref="AB21:AD21"/>
    <mergeCell ref="AB22:AD22"/>
    <mergeCell ref="AB23:AD23"/>
    <mergeCell ref="AB24:AD24"/>
    <mergeCell ref="AB15:AD15"/>
    <mergeCell ref="B32:G32"/>
    <mergeCell ref="B30:G30"/>
    <mergeCell ref="B5:G5"/>
    <mergeCell ref="B6:G6"/>
    <mergeCell ref="B7:G7"/>
    <mergeCell ref="B10:G10"/>
    <mergeCell ref="B31:G31"/>
    <mergeCell ref="B28:G28"/>
    <mergeCell ref="B29:G29"/>
    <mergeCell ref="N7:N8"/>
    <mergeCell ref="X7:X8"/>
    <mergeCell ref="AB18:AD18"/>
    <mergeCell ref="AB20:AD20"/>
    <mergeCell ref="AB26:AD26"/>
    <mergeCell ref="T1:W1"/>
    <mergeCell ref="J6:K6"/>
    <mergeCell ref="H2:K2"/>
    <mergeCell ref="P5:Q5"/>
    <mergeCell ref="P6:Q6"/>
    <mergeCell ref="S5:AA5"/>
    <mergeCell ref="S6:AA6"/>
    <mergeCell ref="AB25:AD25"/>
  </mergeCells>
  <phoneticPr fontId="0" type="noConversion"/>
  <conditionalFormatting sqref="G12:G13 G16:G17 G19:G27">
    <cfRule type="cellIs" dxfId="23" priority="7" operator="greaterThan">
      <formula>1</formula>
    </cfRule>
  </conditionalFormatting>
  <conditionalFormatting sqref="G11">
    <cfRule type="cellIs" dxfId="22" priority="6" operator="greaterThan">
      <formula>1</formula>
    </cfRule>
  </conditionalFormatting>
  <conditionalFormatting sqref="G14">
    <cfRule type="cellIs" dxfId="21" priority="5" operator="greaterThan">
      <formula>1</formula>
    </cfRule>
  </conditionalFormatting>
  <conditionalFormatting sqref="G16">
    <cfRule type="cellIs" dxfId="20" priority="4" operator="greaterThan">
      <formula>1</formula>
    </cfRule>
  </conditionalFormatting>
  <conditionalFormatting sqref="G17">
    <cfRule type="cellIs" dxfId="19" priority="3" operator="greaterThan">
      <formula>1</formula>
    </cfRule>
  </conditionalFormatting>
  <conditionalFormatting sqref="G15">
    <cfRule type="cellIs" dxfId="18" priority="2" operator="greaterThan">
      <formula>1</formula>
    </cfRule>
  </conditionalFormatting>
  <conditionalFormatting sqref="G18">
    <cfRule type="cellIs" dxfId="17" priority="1" operator="greaterThan">
      <formula>1</formula>
    </cfRule>
  </conditionalFormatting>
  <printOptions gridLines="1"/>
  <pageMargins left="0.5" right="0" top="0.35" bottom="0" header="0.5" footer="0.5"/>
  <pageSetup scale="33" orientation="landscape" verticalDpi="300" r:id="rId1"/>
  <headerFooter alignWithMargins="0">
    <oddFooter>&amp;C2</oddFooter>
  </headerFooter>
  <colBreaks count="1" manualBreakCount="1">
    <brk id="27" max="32" man="1"/>
  </colBreaks>
  <ignoredErrors>
    <ignoredError sqref="P31 L31:M31" unlockedFormula="1"/>
    <ignoredError sqref="J32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E52"/>
  <sheetViews>
    <sheetView topLeftCell="C16" zoomScale="75" zoomScaleNormal="75" zoomScaleSheetLayoutView="75" workbookViewId="0">
      <selection activeCell="Z5" sqref="Z5"/>
    </sheetView>
  </sheetViews>
  <sheetFormatPr defaultRowHeight="15" x14ac:dyDescent="0.2"/>
  <cols>
    <col min="1" max="1" width="45" customWidth="1"/>
    <col min="2" max="2" width="9.77734375" customWidth="1"/>
    <col min="11" max="11" width="1.109375" customWidth="1"/>
    <col min="21" max="21" width="1.109375" customWidth="1"/>
    <col min="22" max="22" width="13" customWidth="1"/>
    <col min="23" max="28" width="9" bestFit="1" customWidth="1"/>
    <col min="29" max="29" width="11" bestFit="1" customWidth="1"/>
    <col min="30" max="30" width="11" customWidth="1"/>
    <col min="31" max="31" width="73.109375" customWidth="1"/>
  </cols>
  <sheetData>
    <row r="1" spans="1:31" ht="15.75" x14ac:dyDescent="0.25">
      <c r="A1" s="1"/>
      <c r="B1" s="1"/>
      <c r="C1" s="1"/>
      <c r="D1" s="1"/>
      <c r="E1" s="1"/>
      <c r="F1" s="1"/>
      <c r="G1" s="1"/>
      <c r="H1" s="1"/>
      <c r="I1" s="111"/>
      <c r="J1" s="111"/>
      <c r="K1" s="112"/>
      <c r="L1" s="95"/>
      <c r="M1" s="95"/>
      <c r="N1" s="95"/>
      <c r="O1" s="95"/>
      <c r="P1" s="95"/>
      <c r="Q1" s="95"/>
      <c r="R1" s="116" t="s">
        <v>377</v>
      </c>
      <c r="S1" s="913">
        <f>BUDGET!S1</f>
        <v>0</v>
      </c>
      <c r="T1" s="914"/>
      <c r="U1" s="112"/>
      <c r="V1" s="297"/>
      <c r="W1" s="297"/>
      <c r="X1" s="297"/>
      <c r="Y1" s="297"/>
      <c r="Z1" s="297"/>
      <c r="AA1" s="297"/>
      <c r="AB1" s="297"/>
      <c r="AC1" s="297"/>
      <c r="AD1" s="297"/>
      <c r="AE1" s="95"/>
    </row>
    <row r="2" spans="1:3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06"/>
      <c r="T2" s="106"/>
      <c r="U2" s="1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ht="20.25" x14ac:dyDescent="0.3">
      <c r="A3" s="1354" t="s">
        <v>244</v>
      </c>
      <c r="B3" s="1354"/>
      <c r="C3" s="1354"/>
      <c r="D3" s="1354"/>
      <c r="E3" s="1354"/>
      <c r="F3" s="1354"/>
      <c r="G3" s="1354"/>
      <c r="H3" s="1354"/>
      <c r="I3" s="1354"/>
      <c r="J3" s="1354"/>
      <c r="K3" s="1354"/>
      <c r="L3" s="1354"/>
      <c r="M3" s="1354"/>
      <c r="N3" s="1354"/>
      <c r="O3" s="1354"/>
      <c r="P3" s="1354"/>
      <c r="Q3" s="1354"/>
      <c r="R3" s="1354"/>
      <c r="S3" s="1354"/>
      <c r="T3" s="564"/>
      <c r="U3" s="285"/>
      <c r="V3" s="268"/>
      <c r="W3" s="268"/>
      <c r="X3" s="268"/>
      <c r="Y3" s="268"/>
      <c r="Z3" s="268"/>
      <c r="AA3" s="268"/>
      <c r="AB3" s="268"/>
      <c r="AC3" s="268"/>
      <c r="AD3" s="564"/>
      <c r="AE3" s="270"/>
    </row>
    <row r="4" spans="1:31" ht="15.75" x14ac:dyDescent="0.25">
      <c r="A4" s="125" t="s">
        <v>1</v>
      </c>
      <c r="B4" s="1423">
        <f>BUDGET!B4</f>
        <v>0</v>
      </c>
      <c r="C4" s="1423"/>
      <c r="D4" s="330"/>
      <c r="E4" s="330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</row>
    <row r="5" spans="1:31" ht="15.75" x14ac:dyDescent="0.25">
      <c r="A5" s="125" t="s">
        <v>2</v>
      </c>
      <c r="B5" s="1423">
        <f>BUDGET!B5</f>
        <v>0</v>
      </c>
      <c r="C5" s="1423"/>
      <c r="D5" s="1423"/>
      <c r="E5" s="1423"/>
      <c r="F5" s="62"/>
      <c r="G5" s="62"/>
      <c r="H5" s="62"/>
      <c r="I5" s="108"/>
      <c r="J5" s="108"/>
      <c r="K5" s="108"/>
      <c r="L5" s="113"/>
      <c r="M5" s="113"/>
      <c r="N5" s="113"/>
      <c r="O5" s="113"/>
      <c r="P5" s="113"/>
      <c r="Q5" s="113"/>
      <c r="R5" s="229" t="s">
        <v>250</v>
      </c>
      <c r="S5" s="1427" t="str">
        <f>BUDGET!S5</f>
        <v>FY17 Budget</v>
      </c>
      <c r="T5" s="1427"/>
      <c r="U5" s="1427"/>
      <c r="V5" s="1427"/>
      <c r="W5" s="1427"/>
      <c r="X5" s="1427"/>
      <c r="Y5" s="1427"/>
      <c r="Z5" s="298"/>
      <c r="AA5" s="298"/>
      <c r="AB5" s="298"/>
      <c r="AC5" s="298"/>
      <c r="AD5" s="298"/>
      <c r="AE5" s="299"/>
    </row>
    <row r="6" spans="1:31" ht="15.75" x14ac:dyDescent="0.25">
      <c r="A6" s="125" t="s">
        <v>3</v>
      </c>
      <c r="B6" s="1429">
        <f>BUDGET!B6</f>
        <v>0</v>
      </c>
      <c r="C6" s="1429"/>
      <c r="D6" s="1429"/>
      <c r="E6" s="1429"/>
      <c r="F6" s="62"/>
      <c r="G6" s="62"/>
      <c r="H6" s="62"/>
      <c r="I6" s="55"/>
      <c r="J6" s="55"/>
      <c r="K6" s="55"/>
      <c r="L6" s="62"/>
      <c r="M6" s="62"/>
      <c r="N6" s="62"/>
      <c r="O6" s="62"/>
      <c r="P6" s="62"/>
      <c r="Q6" s="62"/>
      <c r="R6" s="62"/>
      <c r="S6" s="62"/>
      <c r="T6" s="62"/>
      <c r="U6" s="55"/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1:31" ht="15.75" x14ac:dyDescent="0.25">
      <c r="A7" s="125" t="s">
        <v>139</v>
      </c>
      <c r="B7" s="1423">
        <f>BUDGET!B7</f>
        <v>0</v>
      </c>
      <c r="C7" s="1423"/>
      <c r="D7" s="1423"/>
      <c r="E7" s="1423"/>
      <c r="F7" s="62"/>
      <c r="G7" s="62"/>
      <c r="H7" s="62"/>
      <c r="I7" s="55"/>
      <c r="J7" s="55"/>
      <c r="K7" s="55"/>
      <c r="L7" s="62"/>
      <c r="M7" s="62"/>
      <c r="N7" s="62"/>
      <c r="O7" s="62"/>
      <c r="P7" s="62"/>
      <c r="Q7" s="62"/>
      <c r="R7" s="62"/>
      <c r="S7" s="62"/>
      <c r="T7" s="62"/>
      <c r="U7" s="55"/>
      <c r="V7" s="62"/>
      <c r="W7" s="62"/>
      <c r="X7" s="62"/>
      <c r="Y7" s="62"/>
      <c r="Z7" s="62"/>
      <c r="AA7" s="62"/>
      <c r="AB7" s="62"/>
      <c r="AC7" s="62"/>
      <c r="AD7" s="62"/>
      <c r="AE7" s="62"/>
    </row>
    <row r="8" spans="1:31" ht="15.75" x14ac:dyDescent="0.25">
      <c r="A8" s="125" t="s">
        <v>136</v>
      </c>
      <c r="B8" s="1423">
        <f>BUDGET!B8</f>
        <v>0</v>
      </c>
      <c r="C8" s="1423"/>
      <c r="D8" s="1423"/>
      <c r="E8" s="1423"/>
      <c r="F8" s="109"/>
      <c r="G8" s="109"/>
      <c r="H8" s="109"/>
      <c r="I8" s="109"/>
      <c r="J8" s="109"/>
      <c r="K8" s="56"/>
      <c r="L8" s="1371" t="s">
        <v>140</v>
      </c>
      <c r="M8" s="1371"/>
      <c r="N8" s="1371"/>
      <c r="O8" s="1371"/>
      <c r="P8" s="1371"/>
      <c r="Q8" s="1371"/>
      <c r="R8" s="1371"/>
      <c r="S8" s="1428">
        <f>BUDGET!S8</f>
        <v>0</v>
      </c>
      <c r="T8" s="1428"/>
      <c r="U8" s="1428"/>
      <c r="V8" s="1428"/>
      <c r="W8" s="1428"/>
      <c r="X8" s="1428"/>
      <c r="Y8" s="1428"/>
      <c r="Z8" s="300"/>
      <c r="AA8" s="300"/>
      <c r="AB8" s="300"/>
      <c r="AC8" s="300"/>
      <c r="AD8" s="300"/>
      <c r="AE8" s="300"/>
    </row>
    <row r="9" spans="1:31" ht="20.45" customHeight="1" x14ac:dyDescent="0.25">
      <c r="A9" s="126" t="s">
        <v>4</v>
      </c>
      <c r="B9" s="1429">
        <f>BUDGET!B9</f>
        <v>0</v>
      </c>
      <c r="C9" s="1429"/>
      <c r="D9" s="1429"/>
      <c r="E9" s="1429"/>
      <c r="F9" s="109"/>
      <c r="G9" s="109"/>
      <c r="H9" s="109"/>
      <c r="I9" s="109"/>
      <c r="J9" s="109"/>
      <c r="K9" s="56"/>
      <c r="L9" s="1370"/>
      <c r="M9" s="1370"/>
      <c r="N9" s="1370"/>
      <c r="O9" s="1370"/>
      <c r="P9" s="1370"/>
      <c r="Q9" s="1370"/>
      <c r="R9" s="1370"/>
      <c r="S9" s="1370"/>
      <c r="T9" s="565"/>
      <c r="U9" s="56"/>
      <c r="V9" s="269"/>
      <c r="W9" s="269"/>
      <c r="X9" s="269"/>
      <c r="Y9" s="269"/>
      <c r="Z9" s="269"/>
      <c r="AA9" s="269"/>
      <c r="AB9" s="269"/>
      <c r="AC9" s="269"/>
      <c r="AD9" s="565"/>
      <c r="AE9" s="269"/>
    </row>
    <row r="10" spans="1:31" ht="20.45" customHeight="1" thickBot="1" x14ac:dyDescent="0.25">
      <c r="A10" s="4"/>
      <c r="B10" s="62"/>
      <c r="C10" s="62"/>
      <c r="D10" s="62"/>
      <c r="E10" s="109"/>
      <c r="F10" s="109"/>
      <c r="G10" s="109"/>
      <c r="H10" s="109"/>
      <c r="I10" s="56"/>
      <c r="J10" s="56"/>
      <c r="K10" s="56"/>
      <c r="L10" s="62"/>
      <c r="M10" s="62"/>
      <c r="N10" s="62"/>
      <c r="O10" s="62"/>
      <c r="P10" s="62"/>
      <c r="Q10" s="62"/>
      <c r="R10" s="62"/>
      <c r="S10" s="62"/>
      <c r="T10" s="62"/>
      <c r="U10" s="56"/>
      <c r="V10" s="62"/>
      <c r="W10" s="62"/>
      <c r="X10" s="62"/>
      <c r="Y10" s="62"/>
      <c r="Z10" s="62"/>
      <c r="AA10" s="62"/>
      <c r="AB10" s="62"/>
      <c r="AC10" s="62"/>
      <c r="AD10" s="62"/>
      <c r="AE10" s="62"/>
    </row>
    <row r="11" spans="1:31" ht="18.75" thickBot="1" x14ac:dyDescent="0.3">
      <c r="A11" s="61"/>
      <c r="B11" s="915"/>
      <c r="C11" s="1430" t="s">
        <v>247</v>
      </c>
      <c r="D11" s="1430"/>
      <c r="E11" s="1430"/>
      <c r="F11" s="1430"/>
      <c r="G11" s="1430"/>
      <c r="H11" s="1430"/>
      <c r="I11" s="1430"/>
      <c r="J11" s="1431"/>
      <c r="K11" s="916"/>
      <c r="L11" s="1432" t="s">
        <v>142</v>
      </c>
      <c r="M11" s="1430"/>
      <c r="N11" s="1430"/>
      <c r="O11" s="1430"/>
      <c r="P11" s="1430"/>
      <c r="Q11" s="1430"/>
      <c r="R11" s="1430"/>
      <c r="S11" s="1430"/>
      <c r="T11" s="1431"/>
      <c r="U11" s="916"/>
      <c r="V11" s="1432" t="s">
        <v>244</v>
      </c>
      <c r="W11" s="1430"/>
      <c r="X11" s="1430"/>
      <c r="Y11" s="1430"/>
      <c r="Z11" s="1430"/>
      <c r="AA11" s="1430"/>
      <c r="AB11" s="1430"/>
      <c r="AC11" s="1430"/>
      <c r="AD11" s="1436"/>
      <c r="AE11" s="1424" t="s">
        <v>289</v>
      </c>
    </row>
    <row r="12" spans="1:31" ht="16.5" thickBot="1" x14ac:dyDescent="0.3">
      <c r="A12" s="53"/>
      <c r="B12" s="630"/>
      <c r="C12" s="1362" t="s">
        <v>39</v>
      </c>
      <c r="D12" s="1363"/>
      <c r="E12" s="1362" t="s">
        <v>235</v>
      </c>
      <c r="F12" s="1369"/>
      <c r="G12" s="1369"/>
      <c r="H12" s="1369"/>
      <c r="I12" s="1369"/>
      <c r="J12" s="1363"/>
      <c r="K12" s="631"/>
      <c r="L12" s="1433" t="s">
        <v>105</v>
      </c>
      <c r="M12" s="1434"/>
      <c r="N12" s="1434"/>
      <c r="O12" s="1434"/>
      <c r="P12" s="1434"/>
      <c r="Q12" s="1434"/>
      <c r="R12" s="1434"/>
      <c r="S12" s="1434"/>
      <c r="T12" s="1435"/>
      <c r="U12" s="631"/>
      <c r="V12" s="1437" t="s">
        <v>245</v>
      </c>
      <c r="W12" s="1438"/>
      <c r="X12" s="1438"/>
      <c r="Y12" s="1438"/>
      <c r="Z12" s="1438"/>
      <c r="AA12" s="1438"/>
      <c r="AB12" s="1438"/>
      <c r="AC12" s="1438"/>
      <c r="AD12" s="1439"/>
      <c r="AE12" s="1425"/>
    </row>
    <row r="13" spans="1:31" ht="15.75" x14ac:dyDescent="0.25">
      <c r="A13" s="53"/>
      <c r="B13" s="348" t="s">
        <v>5</v>
      </c>
      <c r="C13" s="73" t="s">
        <v>103</v>
      </c>
      <c r="D13" s="347" t="s">
        <v>211</v>
      </c>
      <c r="E13" s="347" t="s">
        <v>151</v>
      </c>
      <c r="F13" s="347" t="s">
        <v>40</v>
      </c>
      <c r="G13" s="1364" t="s">
        <v>178</v>
      </c>
      <c r="H13" s="347"/>
      <c r="I13" s="75"/>
      <c r="J13" s="75" t="s">
        <v>352</v>
      </c>
      <c r="K13" s="919"/>
      <c r="L13" s="73" t="s">
        <v>172</v>
      </c>
      <c r="M13" s="73" t="s">
        <v>103</v>
      </c>
      <c r="N13" s="347" t="s">
        <v>211</v>
      </c>
      <c r="O13" s="347" t="s">
        <v>151</v>
      </c>
      <c r="P13" s="347" t="s">
        <v>40</v>
      </c>
      <c r="Q13" s="1364" t="s">
        <v>178</v>
      </c>
      <c r="R13" s="347"/>
      <c r="S13" s="75"/>
      <c r="T13" s="75" t="s">
        <v>352</v>
      </c>
      <c r="U13" s="631"/>
      <c r="V13" s="90" t="s">
        <v>246</v>
      </c>
      <c r="W13" s="90" t="s">
        <v>103</v>
      </c>
      <c r="X13" s="563" t="s">
        <v>211</v>
      </c>
      <c r="Y13" s="563" t="s">
        <v>151</v>
      </c>
      <c r="Z13" s="563" t="s">
        <v>40</v>
      </c>
      <c r="AA13" s="1365" t="s">
        <v>178</v>
      </c>
      <c r="AB13" s="563"/>
      <c r="AC13" s="287"/>
      <c r="AD13" s="592" t="s">
        <v>353</v>
      </c>
      <c r="AE13" s="1425"/>
    </row>
    <row r="14" spans="1:31" ht="15.75" x14ac:dyDescent="0.25">
      <c r="A14" s="349" t="s">
        <v>119</v>
      </c>
      <c r="B14" s="348" t="s">
        <v>7</v>
      </c>
      <c r="C14" s="90" t="s">
        <v>7</v>
      </c>
      <c r="D14" s="348" t="s">
        <v>7</v>
      </c>
      <c r="E14" s="348" t="s">
        <v>104</v>
      </c>
      <c r="F14" s="348" t="s">
        <v>104</v>
      </c>
      <c r="G14" s="1365"/>
      <c r="H14" s="76" t="s">
        <v>156</v>
      </c>
      <c r="I14" s="76" t="s">
        <v>162</v>
      </c>
      <c r="J14" s="76" t="s">
        <v>350</v>
      </c>
      <c r="K14" s="631"/>
      <c r="L14" s="90" t="s">
        <v>173</v>
      </c>
      <c r="M14" s="90" t="s">
        <v>7</v>
      </c>
      <c r="N14" s="348" t="s">
        <v>7</v>
      </c>
      <c r="O14" s="348" t="s">
        <v>104</v>
      </c>
      <c r="P14" s="348" t="s">
        <v>104</v>
      </c>
      <c r="Q14" s="1365"/>
      <c r="R14" s="76" t="s">
        <v>156</v>
      </c>
      <c r="S14" s="76" t="s">
        <v>162</v>
      </c>
      <c r="T14" s="76" t="s">
        <v>350</v>
      </c>
      <c r="U14" s="631"/>
      <c r="V14" s="90" t="s">
        <v>173</v>
      </c>
      <c r="W14" s="90" t="s">
        <v>7</v>
      </c>
      <c r="X14" s="348" t="s">
        <v>7</v>
      </c>
      <c r="Y14" s="348" t="s">
        <v>104</v>
      </c>
      <c r="Z14" s="348" t="s">
        <v>104</v>
      </c>
      <c r="AA14" s="1365"/>
      <c r="AB14" s="76" t="s">
        <v>156</v>
      </c>
      <c r="AC14" s="287" t="s">
        <v>162</v>
      </c>
      <c r="AD14" s="593" t="s">
        <v>350</v>
      </c>
      <c r="AE14" s="1425"/>
    </row>
    <row r="15" spans="1:31" ht="15.75" x14ac:dyDescent="0.25">
      <c r="A15" s="349"/>
      <c r="B15" s="348"/>
      <c r="C15" s="90"/>
      <c r="D15" s="348"/>
      <c r="E15" s="348"/>
      <c r="F15" s="348"/>
      <c r="G15" s="76"/>
      <c r="H15" s="76"/>
      <c r="I15" s="76"/>
      <c r="J15" s="76"/>
      <c r="K15" s="631"/>
      <c r="L15" s="90"/>
      <c r="M15" s="90"/>
      <c r="N15" s="348"/>
      <c r="O15" s="348"/>
      <c r="P15" s="348"/>
      <c r="Q15" s="76"/>
      <c r="R15" s="76"/>
      <c r="S15" s="76"/>
      <c r="T15" s="76"/>
      <c r="U15" s="631"/>
      <c r="V15" s="90"/>
      <c r="W15" s="90"/>
      <c r="X15" s="348"/>
      <c r="Y15" s="348"/>
      <c r="Z15" s="348"/>
      <c r="AA15" s="76"/>
      <c r="AB15" s="76"/>
      <c r="AC15" s="287"/>
      <c r="AD15" s="593"/>
      <c r="AE15" s="1425"/>
    </row>
    <row r="16" spans="1:31" ht="16.5" thickBot="1" x14ac:dyDescent="0.3">
      <c r="A16" s="91" t="s">
        <v>120</v>
      </c>
      <c r="B16" s="92" t="s">
        <v>121</v>
      </c>
      <c r="C16" s="92" t="s">
        <v>122</v>
      </c>
      <c r="D16" s="92" t="s">
        <v>123</v>
      </c>
      <c r="E16" s="92" t="s">
        <v>124</v>
      </c>
      <c r="F16" s="92" t="s">
        <v>125</v>
      </c>
      <c r="G16" s="92" t="s">
        <v>126</v>
      </c>
      <c r="H16" s="92" t="s">
        <v>127</v>
      </c>
      <c r="I16" s="92" t="s">
        <v>128</v>
      </c>
      <c r="J16" s="92" t="s">
        <v>129</v>
      </c>
      <c r="K16" s="631"/>
      <c r="L16" s="92" t="s">
        <v>130</v>
      </c>
      <c r="M16" s="92" t="s">
        <v>154</v>
      </c>
      <c r="N16" s="92" t="s">
        <v>155</v>
      </c>
      <c r="O16" s="92" t="s">
        <v>158</v>
      </c>
      <c r="P16" s="92" t="s">
        <v>160</v>
      </c>
      <c r="Q16" s="92" t="s">
        <v>161</v>
      </c>
      <c r="R16" s="92" t="s">
        <v>174</v>
      </c>
      <c r="S16" s="92" t="s">
        <v>236</v>
      </c>
      <c r="T16" s="92" t="s">
        <v>237</v>
      </c>
      <c r="U16" s="631"/>
      <c r="V16" s="92" t="s">
        <v>238</v>
      </c>
      <c r="W16" s="92" t="s">
        <v>239</v>
      </c>
      <c r="X16" s="92" t="s">
        <v>240</v>
      </c>
      <c r="Y16" s="92" t="s">
        <v>241</v>
      </c>
      <c r="Z16" s="92" t="s">
        <v>242</v>
      </c>
      <c r="AA16" s="92" t="s">
        <v>243</v>
      </c>
      <c r="AB16" s="92" t="s">
        <v>354</v>
      </c>
      <c r="AC16" s="288" t="s">
        <v>355</v>
      </c>
      <c r="AD16" s="288" t="s">
        <v>356</v>
      </c>
      <c r="AE16" s="1426"/>
    </row>
    <row r="17" spans="1:31" ht="16.5" thickBot="1" x14ac:dyDescent="0.3">
      <c r="A17" s="69" t="s">
        <v>24</v>
      </c>
      <c r="B17" s="77">
        <f>BUDGET!B17</f>
        <v>0</v>
      </c>
      <c r="C17" s="78">
        <f>BREAKOUT1!J28</f>
        <v>0</v>
      </c>
      <c r="D17" s="77">
        <f>SUM(E17:J17)</f>
        <v>0</v>
      </c>
      <c r="E17" s="78">
        <f>BREAKOUT1!L28</f>
        <v>0</v>
      </c>
      <c r="F17" s="79">
        <f>BREAKOUT1!M28</f>
        <v>0</v>
      </c>
      <c r="G17" s="79">
        <f>BREAKOUT1!N28</f>
        <v>0</v>
      </c>
      <c r="H17" s="79">
        <f>BREAKOUT1!O28</f>
        <v>0</v>
      </c>
      <c r="I17" s="585">
        <f>BREAKOUT1!P28</f>
        <v>0</v>
      </c>
      <c r="J17" s="198">
        <f>BREAKOUT1!Q28</f>
        <v>0</v>
      </c>
      <c r="K17" s="917"/>
      <c r="L17" s="198">
        <f>BUDGET!L17</f>
        <v>0</v>
      </c>
      <c r="M17" s="78">
        <f>+BREAKOUT1!T28</f>
        <v>0</v>
      </c>
      <c r="N17" s="77">
        <f>SUM(O17:T17)</f>
        <v>0</v>
      </c>
      <c r="O17" s="78">
        <f>+BREAKOUT1!V28</f>
        <v>0</v>
      </c>
      <c r="P17" s="79">
        <f>+BREAKOUT1!W28</f>
        <v>0</v>
      </c>
      <c r="Q17" s="79">
        <f>+BREAKOUT1!X28</f>
        <v>0</v>
      </c>
      <c r="R17" s="79">
        <f>+BREAKOUT1!Y28</f>
        <v>0</v>
      </c>
      <c r="S17" s="77">
        <f>+BREAKOUT1!Z28</f>
        <v>0</v>
      </c>
      <c r="T17" s="198">
        <f>BREAKOUT1!AA28</f>
        <v>0</v>
      </c>
      <c r="U17" s="917"/>
      <c r="V17" s="327">
        <f t="shared" ref="V17:AD20" si="0">IFERROR(L17/B17,"0"%)</f>
        <v>0</v>
      </c>
      <c r="W17" s="303">
        <f t="shared" si="0"/>
        <v>0</v>
      </c>
      <c r="X17" s="369">
        <f t="shared" si="0"/>
        <v>0</v>
      </c>
      <c r="Y17" s="303">
        <f t="shared" si="0"/>
        <v>0</v>
      </c>
      <c r="Z17" s="303">
        <f t="shared" si="0"/>
        <v>0</v>
      </c>
      <c r="AA17" s="303">
        <f t="shared" si="0"/>
        <v>0</v>
      </c>
      <c r="AB17" s="303">
        <f t="shared" si="0"/>
        <v>0</v>
      </c>
      <c r="AC17" s="304">
        <f t="shared" si="0"/>
        <v>0</v>
      </c>
      <c r="AD17" s="594">
        <f t="shared" si="0"/>
        <v>0</v>
      </c>
      <c r="AE17" s="927"/>
    </row>
    <row r="18" spans="1:31" ht="15.75" x14ac:dyDescent="0.25">
      <c r="A18" s="149" t="s">
        <v>167</v>
      </c>
      <c r="B18" s="152">
        <f>C18+D18</f>
        <v>0</v>
      </c>
      <c r="C18" s="150">
        <f>BREAKOUT1!J29</f>
        <v>0</v>
      </c>
      <c r="D18" s="152">
        <f>SUM(E18:J18)</f>
        <v>0</v>
      </c>
      <c r="E18" s="153">
        <f>+BREAKOUT1!L29</f>
        <v>0</v>
      </c>
      <c r="F18" s="154">
        <f>BREAKOUT1!M29</f>
        <v>0</v>
      </c>
      <c r="G18" s="154">
        <f>BREAKOUT1!N29</f>
        <v>0</v>
      </c>
      <c r="H18" s="154">
        <f>BREAKOUT1!O29</f>
        <v>0</v>
      </c>
      <c r="I18" s="586">
        <f>BREAKOUT1!P29</f>
        <v>0</v>
      </c>
      <c r="J18" s="199">
        <f>BREAKOUT1!Q29</f>
        <v>0</v>
      </c>
      <c r="K18" s="917"/>
      <c r="L18" s="199">
        <f>M18+N18</f>
        <v>0</v>
      </c>
      <c r="M18" s="182">
        <f>+BREAKOUT1!T29</f>
        <v>0</v>
      </c>
      <c r="N18" s="101">
        <f>SUM(O18:T18)</f>
        <v>0</v>
      </c>
      <c r="O18" s="182">
        <f>+BREAKOUT1!V29</f>
        <v>0</v>
      </c>
      <c r="P18" s="156">
        <f>+BREAKOUT1!W29</f>
        <v>0</v>
      </c>
      <c r="Q18" s="156">
        <f>+BREAKOUT1!X29</f>
        <v>0</v>
      </c>
      <c r="R18" s="156">
        <f>+BREAKOUT1!Y29</f>
        <v>0</v>
      </c>
      <c r="S18" s="101">
        <f>+BREAKOUT1!Z29</f>
        <v>0</v>
      </c>
      <c r="T18" s="199">
        <f>BREAKOUT1!AA29</f>
        <v>0</v>
      </c>
      <c r="U18" s="917"/>
      <c r="V18" s="305">
        <f t="shared" si="0"/>
        <v>0</v>
      </c>
      <c r="W18" s="306">
        <f t="shared" si="0"/>
        <v>0</v>
      </c>
      <c r="X18" s="370">
        <f t="shared" si="0"/>
        <v>0</v>
      </c>
      <c r="Y18" s="306">
        <f t="shared" si="0"/>
        <v>0</v>
      </c>
      <c r="Z18" s="306">
        <f t="shared" si="0"/>
        <v>0</v>
      </c>
      <c r="AA18" s="306">
        <f t="shared" si="0"/>
        <v>0</v>
      </c>
      <c r="AB18" s="306">
        <f t="shared" si="0"/>
        <v>0</v>
      </c>
      <c r="AC18" s="307">
        <f t="shared" si="0"/>
        <v>0</v>
      </c>
      <c r="AD18" s="595">
        <f t="shared" si="0"/>
        <v>0</v>
      </c>
      <c r="AE18" s="927"/>
    </row>
    <row r="19" spans="1:31" ht="15.75" x14ac:dyDescent="0.25">
      <c r="A19" s="162" t="s">
        <v>164</v>
      </c>
      <c r="B19" s="96">
        <f>C19+D19</f>
        <v>0</v>
      </c>
      <c r="C19" s="151">
        <f>+BREAKOUT1!J30</f>
        <v>0</v>
      </c>
      <c r="D19" s="96">
        <f>SUM(E19:J19)</f>
        <v>0</v>
      </c>
      <c r="E19" s="151">
        <f>+BREAKOUT1!L30</f>
        <v>0</v>
      </c>
      <c r="F19" s="157">
        <f>BREAKOUT1!M30</f>
        <v>0</v>
      </c>
      <c r="G19" s="157">
        <f>BREAKOUT1!N30</f>
        <v>0</v>
      </c>
      <c r="H19" s="157">
        <f>BREAKOUT1!O30</f>
        <v>0</v>
      </c>
      <c r="I19" s="587">
        <f>BREAKOUT1!P30</f>
        <v>0</v>
      </c>
      <c r="J19" s="200">
        <f>BREAKOUT1!Q30</f>
        <v>0</v>
      </c>
      <c r="K19" s="917"/>
      <c r="L19" s="200">
        <f>M19+N19</f>
        <v>0</v>
      </c>
      <c r="M19" s="183">
        <f>+BREAKOUT1!T30</f>
        <v>0</v>
      </c>
      <c r="N19" s="161">
        <f>SUM(O19:T19)</f>
        <v>0</v>
      </c>
      <c r="O19" s="183">
        <f>+BREAKOUT1!V30</f>
        <v>0</v>
      </c>
      <c r="P19" s="160">
        <f>+BREAKOUT1!W30</f>
        <v>0</v>
      </c>
      <c r="Q19" s="160">
        <f>+BREAKOUT1!X30</f>
        <v>0</v>
      </c>
      <c r="R19" s="160">
        <f>+BREAKOUT1!Y30</f>
        <v>0</v>
      </c>
      <c r="S19" s="161">
        <f>+BREAKOUT1!Z30</f>
        <v>0</v>
      </c>
      <c r="T19" s="200">
        <f>BREAKOUT1!AA30</f>
        <v>0</v>
      </c>
      <c r="U19" s="917"/>
      <c r="V19" s="308">
        <f t="shared" si="0"/>
        <v>0</v>
      </c>
      <c r="W19" s="309">
        <f t="shared" si="0"/>
        <v>0</v>
      </c>
      <c r="X19" s="371">
        <f t="shared" si="0"/>
        <v>0</v>
      </c>
      <c r="Y19" s="309">
        <f t="shared" si="0"/>
        <v>0</v>
      </c>
      <c r="Z19" s="309">
        <f t="shared" si="0"/>
        <v>0</v>
      </c>
      <c r="AA19" s="309">
        <f t="shared" si="0"/>
        <v>0</v>
      </c>
      <c r="AB19" s="309">
        <f t="shared" si="0"/>
        <v>0</v>
      </c>
      <c r="AC19" s="310">
        <f t="shared" si="0"/>
        <v>0</v>
      </c>
      <c r="AD19" s="596">
        <f t="shared" si="0"/>
        <v>0</v>
      </c>
      <c r="AE19" s="927"/>
    </row>
    <row r="20" spans="1:31" ht="16.5" thickBot="1" x14ac:dyDescent="0.3">
      <c r="A20" s="148" t="s">
        <v>163</v>
      </c>
      <c r="B20" s="81">
        <f>C20+D20</f>
        <v>0</v>
      </c>
      <c r="C20" s="88">
        <f>SUM(C18:C19)</f>
        <v>0</v>
      </c>
      <c r="D20" s="81">
        <f>SUM(E20:J20)</f>
        <v>0</v>
      </c>
      <c r="E20" s="88">
        <f t="shared" ref="E20:I20" si="1">SUM(E18:E19)</f>
        <v>0</v>
      </c>
      <c r="F20" s="89">
        <f t="shared" si="1"/>
        <v>0</v>
      </c>
      <c r="G20" s="89">
        <f t="shared" si="1"/>
        <v>0</v>
      </c>
      <c r="H20" s="89">
        <f t="shared" si="1"/>
        <v>0</v>
      </c>
      <c r="I20" s="87">
        <f t="shared" si="1"/>
        <v>0</v>
      </c>
      <c r="J20" s="589">
        <f t="shared" ref="J20" si="2">SUM(J18:J19)</f>
        <v>0</v>
      </c>
      <c r="K20" s="917"/>
      <c r="L20" s="201">
        <f>M20+N20</f>
        <v>0</v>
      </c>
      <c r="M20" s="89">
        <f t="shared" ref="M20:T20" si="3">SUM(M18:M19)</f>
        <v>0</v>
      </c>
      <c r="N20" s="84">
        <f t="shared" si="3"/>
        <v>0</v>
      </c>
      <c r="O20" s="88">
        <f t="shared" si="3"/>
        <v>0</v>
      </c>
      <c r="P20" s="89">
        <f t="shared" si="3"/>
        <v>0</v>
      </c>
      <c r="Q20" s="89">
        <f t="shared" si="3"/>
        <v>0</v>
      </c>
      <c r="R20" s="89">
        <f t="shared" si="3"/>
        <v>0</v>
      </c>
      <c r="S20" s="84">
        <f t="shared" si="3"/>
        <v>0</v>
      </c>
      <c r="T20" s="589">
        <f t="shared" si="3"/>
        <v>0</v>
      </c>
      <c r="U20" s="917"/>
      <c r="V20" s="311">
        <f t="shared" si="0"/>
        <v>0</v>
      </c>
      <c r="W20" s="312">
        <f t="shared" si="0"/>
        <v>0</v>
      </c>
      <c r="X20" s="372">
        <f t="shared" si="0"/>
        <v>0</v>
      </c>
      <c r="Y20" s="312">
        <f t="shared" si="0"/>
        <v>0</v>
      </c>
      <c r="Z20" s="312">
        <f t="shared" si="0"/>
        <v>0</v>
      </c>
      <c r="AA20" s="312">
        <f t="shared" si="0"/>
        <v>0</v>
      </c>
      <c r="AB20" s="312">
        <f t="shared" si="0"/>
        <v>0</v>
      </c>
      <c r="AC20" s="313">
        <f t="shared" si="0"/>
        <v>0</v>
      </c>
      <c r="AD20" s="597">
        <f t="shared" si="0"/>
        <v>0</v>
      </c>
      <c r="AE20" s="927"/>
    </row>
    <row r="21" spans="1:31" ht="16.5" thickBot="1" x14ac:dyDescent="0.3">
      <c r="A21" s="69" t="s">
        <v>25</v>
      </c>
      <c r="B21" s="920">
        <f>C21+D21</f>
        <v>0</v>
      </c>
      <c r="C21" s="670">
        <f>BUDGET!C21</f>
        <v>0</v>
      </c>
      <c r="D21" s="920">
        <f>SUM(E21:J21)</f>
        <v>0</v>
      </c>
      <c r="E21" s="670">
        <f>BUDGET!E21</f>
        <v>0</v>
      </c>
      <c r="F21" s="670">
        <f>BUDGET!F21</f>
        <v>0</v>
      </c>
      <c r="G21" s="670">
        <f>BUDGET!G21</f>
        <v>0</v>
      </c>
      <c r="H21" s="670">
        <f>BUDGET!H21</f>
        <v>0</v>
      </c>
      <c r="I21" s="921">
        <f>BUDGET!I21</f>
        <v>0</v>
      </c>
      <c r="J21" s="922">
        <f>BUDGET!J21</f>
        <v>0</v>
      </c>
      <c r="K21" s="917"/>
      <c r="L21" s="922">
        <f>M21+N21</f>
        <v>0</v>
      </c>
      <c r="M21" s="670">
        <f>BUDGET!M21</f>
        <v>0</v>
      </c>
      <c r="N21" s="920">
        <f>SUM(O21:T21)</f>
        <v>0</v>
      </c>
      <c r="O21" s="670">
        <f>BUDGET!O21</f>
        <v>0</v>
      </c>
      <c r="P21" s="670">
        <f>BUDGET!P21</f>
        <v>0</v>
      </c>
      <c r="Q21" s="670">
        <f>BUDGET!Q21</f>
        <v>0</v>
      </c>
      <c r="R21" s="670">
        <f>BUDGET!R21</f>
        <v>0</v>
      </c>
      <c r="S21" s="670">
        <f>BUDGET!S21</f>
        <v>0</v>
      </c>
      <c r="T21" s="922">
        <f>BUDGET!T21</f>
        <v>0</v>
      </c>
      <c r="U21" s="917"/>
      <c r="V21" s="923">
        <f t="shared" ref="V21:AD21" si="4">IFERROR(L21/B21, "0"%)</f>
        <v>0</v>
      </c>
      <c r="W21" s="923">
        <f t="shared" si="4"/>
        <v>0</v>
      </c>
      <c r="X21" s="924">
        <f t="shared" si="4"/>
        <v>0</v>
      </c>
      <c r="Y21" s="923">
        <f t="shared" si="4"/>
        <v>0</v>
      </c>
      <c r="Z21" s="923">
        <f t="shared" si="4"/>
        <v>0</v>
      </c>
      <c r="AA21" s="923">
        <f t="shared" si="4"/>
        <v>0</v>
      </c>
      <c r="AB21" s="923">
        <f t="shared" si="4"/>
        <v>0</v>
      </c>
      <c r="AC21" s="925">
        <f t="shared" si="4"/>
        <v>0</v>
      </c>
      <c r="AD21" s="926">
        <f t="shared" si="4"/>
        <v>0</v>
      </c>
      <c r="AE21" s="927"/>
    </row>
    <row r="22" spans="1:31" ht="15.75" x14ac:dyDescent="0.25">
      <c r="A22" s="49" t="s">
        <v>26</v>
      </c>
      <c r="B22" s="101"/>
      <c r="C22" s="105"/>
      <c r="D22" s="52"/>
      <c r="E22" s="67"/>
      <c r="F22" s="30"/>
      <c r="G22" s="30"/>
      <c r="H22" s="30"/>
      <c r="I22" s="588"/>
      <c r="J22" s="590"/>
      <c r="K22" s="917"/>
      <c r="L22" s="123"/>
      <c r="M22" s="105"/>
      <c r="N22" s="102"/>
      <c r="O22" s="105"/>
      <c r="P22" s="289"/>
      <c r="Q22" s="289"/>
      <c r="R22" s="289"/>
      <c r="S22" s="101"/>
      <c r="T22" s="590"/>
      <c r="U22" s="917"/>
      <c r="V22" s="314"/>
      <c r="W22" s="314"/>
      <c r="X22" s="373"/>
      <c r="Y22" s="314"/>
      <c r="Z22" s="314"/>
      <c r="AA22" s="314"/>
      <c r="AB22" s="314"/>
      <c r="AC22" s="315"/>
      <c r="AD22" s="598"/>
      <c r="AE22" s="928"/>
    </row>
    <row r="23" spans="1:31" ht="15.75" x14ac:dyDescent="0.25">
      <c r="A23" s="48" t="s">
        <v>27</v>
      </c>
      <c r="B23" s="96">
        <f>C23+D23</f>
        <v>0</v>
      </c>
      <c r="C23" s="301">
        <f>BUDGET!C23</f>
        <v>0</v>
      </c>
      <c r="D23" s="81">
        <f>SUM(E23:J23)</f>
        <v>0</v>
      </c>
      <c r="E23" s="151">
        <f>BUDGET!E23</f>
        <v>0</v>
      </c>
      <c r="F23" s="151">
        <f>BUDGET!F23</f>
        <v>0</v>
      </c>
      <c r="G23" s="151">
        <f>BUDGET!G23</f>
        <v>0</v>
      </c>
      <c r="H23" s="151">
        <f>BUDGET!H23</f>
        <v>0</v>
      </c>
      <c r="I23" s="587">
        <f>BUDGET!I23</f>
        <v>0</v>
      </c>
      <c r="J23" s="200">
        <f>BUDGET!J23</f>
        <v>0</v>
      </c>
      <c r="K23" s="917"/>
      <c r="L23" s="200">
        <f>M23+N23</f>
        <v>0</v>
      </c>
      <c r="M23" s="157">
        <f>BUDGET!M23</f>
        <v>0</v>
      </c>
      <c r="N23" s="96">
        <f>SUM(O23:T23)</f>
        <v>0</v>
      </c>
      <c r="O23" s="157">
        <f>BUDGET!O23</f>
        <v>0</v>
      </c>
      <c r="P23" s="157">
        <f>BUDGET!P23</f>
        <v>0</v>
      </c>
      <c r="Q23" s="157">
        <f>BUDGET!Q23</f>
        <v>0</v>
      </c>
      <c r="R23" s="157">
        <f>BUDGET!R23</f>
        <v>0</v>
      </c>
      <c r="S23" s="157">
        <f>BUDGET!S23</f>
        <v>0</v>
      </c>
      <c r="T23" s="200">
        <f>BUDGET!T23</f>
        <v>0</v>
      </c>
      <c r="U23" s="917"/>
      <c r="V23" s="316">
        <f t="shared" ref="V23:AD24" si="5">IFERROR(L23/B23,"0"%)</f>
        <v>0</v>
      </c>
      <c r="W23" s="316">
        <f t="shared" si="5"/>
        <v>0</v>
      </c>
      <c r="X23" s="374">
        <f t="shared" si="5"/>
        <v>0</v>
      </c>
      <c r="Y23" s="316">
        <f t="shared" si="5"/>
        <v>0</v>
      </c>
      <c r="Z23" s="316">
        <f t="shared" si="5"/>
        <v>0</v>
      </c>
      <c r="AA23" s="316">
        <f t="shared" si="5"/>
        <v>0</v>
      </c>
      <c r="AB23" s="316">
        <f t="shared" si="5"/>
        <v>0</v>
      </c>
      <c r="AC23" s="317">
        <f t="shared" si="5"/>
        <v>0</v>
      </c>
      <c r="AD23" s="599">
        <f t="shared" si="5"/>
        <v>0</v>
      </c>
      <c r="AE23" s="927"/>
    </row>
    <row r="24" spans="1:31" ht="15.75" x14ac:dyDescent="0.25">
      <c r="A24" s="27" t="s">
        <v>28</v>
      </c>
      <c r="B24" s="96">
        <f t="shared" ref="B24:B29" si="6">C24+D24</f>
        <v>0</v>
      </c>
      <c r="C24" s="301">
        <f>BUDGET!C24</f>
        <v>0</v>
      </c>
      <c r="D24" s="81">
        <f>SUM(E24:J24)</f>
        <v>0</v>
      </c>
      <c r="E24" s="151">
        <f>BUDGET!E24</f>
        <v>0</v>
      </c>
      <c r="F24" s="151">
        <f>BUDGET!F24</f>
        <v>0</v>
      </c>
      <c r="G24" s="151">
        <f>BUDGET!G24</f>
        <v>0</v>
      </c>
      <c r="H24" s="151">
        <f>BUDGET!H24</f>
        <v>0</v>
      </c>
      <c r="I24" s="587">
        <f>BUDGET!I24</f>
        <v>0</v>
      </c>
      <c r="J24" s="200">
        <f>BUDGET!J24</f>
        <v>0</v>
      </c>
      <c r="K24" s="917"/>
      <c r="L24" s="200">
        <f t="shared" ref="L24:L29" si="7">M24+N24</f>
        <v>0</v>
      </c>
      <c r="M24" s="157">
        <f>BUDGET!M24</f>
        <v>0</v>
      </c>
      <c r="N24" s="96">
        <f>SUM(O24:T24)</f>
        <v>0</v>
      </c>
      <c r="O24" s="157">
        <f>BUDGET!O24</f>
        <v>0</v>
      </c>
      <c r="P24" s="157">
        <f>BUDGET!P24</f>
        <v>0</v>
      </c>
      <c r="Q24" s="157">
        <f>BUDGET!Q24</f>
        <v>0</v>
      </c>
      <c r="R24" s="157">
        <f>BUDGET!R24</f>
        <v>0</v>
      </c>
      <c r="S24" s="157">
        <f>BUDGET!S24</f>
        <v>0</v>
      </c>
      <c r="T24" s="200">
        <f>BUDGET!T24</f>
        <v>0</v>
      </c>
      <c r="U24" s="917"/>
      <c r="V24" s="316">
        <f t="shared" si="5"/>
        <v>0</v>
      </c>
      <c r="W24" s="316">
        <f t="shared" si="5"/>
        <v>0</v>
      </c>
      <c r="X24" s="374">
        <f t="shared" si="5"/>
        <v>0</v>
      </c>
      <c r="Y24" s="316">
        <f t="shared" si="5"/>
        <v>0</v>
      </c>
      <c r="Z24" s="316">
        <f t="shared" si="5"/>
        <v>0</v>
      </c>
      <c r="AA24" s="316">
        <f t="shared" si="5"/>
        <v>0</v>
      </c>
      <c r="AB24" s="316">
        <f t="shared" si="5"/>
        <v>0</v>
      </c>
      <c r="AC24" s="317">
        <f t="shared" si="5"/>
        <v>0</v>
      </c>
      <c r="AD24" s="599">
        <f t="shared" si="5"/>
        <v>0</v>
      </c>
      <c r="AE24" s="927"/>
    </row>
    <row r="25" spans="1:31" ht="15.75" x14ac:dyDescent="0.25">
      <c r="A25" s="27" t="s">
        <v>29</v>
      </c>
      <c r="B25" s="96">
        <f>C25+D25</f>
        <v>0</v>
      </c>
      <c r="C25" s="301">
        <f>BUDGET!C25</f>
        <v>0</v>
      </c>
      <c r="D25" s="81">
        <f t="shared" ref="D25:D29" si="8">SUM(E25:J25)</f>
        <v>0</v>
      </c>
      <c r="E25" s="151">
        <f>BUDGET!E25</f>
        <v>0</v>
      </c>
      <c r="F25" s="151">
        <f>BUDGET!F25</f>
        <v>0</v>
      </c>
      <c r="G25" s="151">
        <f>BUDGET!G25</f>
        <v>0</v>
      </c>
      <c r="H25" s="663"/>
      <c r="I25" s="942"/>
      <c r="J25" s="200">
        <f>BUDGET!J25</f>
        <v>0</v>
      </c>
      <c r="K25" s="917"/>
      <c r="L25" s="200">
        <f t="shared" si="7"/>
        <v>0</v>
      </c>
      <c r="M25" s="157">
        <f>BUDGET!M25</f>
        <v>0</v>
      </c>
      <c r="N25" s="96">
        <f t="shared" ref="N25:N29" si="9">SUM(O25:T25)</f>
        <v>0</v>
      </c>
      <c r="O25" s="157">
        <f>BUDGET!O25</f>
        <v>0</v>
      </c>
      <c r="P25" s="157">
        <f>BUDGET!P25</f>
        <v>0</v>
      </c>
      <c r="Q25" s="157">
        <f>BUDGET!Q25</f>
        <v>0</v>
      </c>
      <c r="R25" s="663"/>
      <c r="S25" s="663"/>
      <c r="T25" s="200">
        <f>BUDGET!T25</f>
        <v>0</v>
      </c>
      <c r="U25" s="917"/>
      <c r="V25" s="316">
        <f t="shared" ref="V25:AA30" si="10">IFERROR(L25/B25,"0"%)</f>
        <v>0</v>
      </c>
      <c r="W25" s="316">
        <f t="shared" si="10"/>
        <v>0</v>
      </c>
      <c r="X25" s="374">
        <f t="shared" si="10"/>
        <v>0</v>
      </c>
      <c r="Y25" s="316">
        <f t="shared" si="10"/>
        <v>0</v>
      </c>
      <c r="Z25" s="316">
        <f t="shared" si="10"/>
        <v>0</v>
      </c>
      <c r="AA25" s="316">
        <f t="shared" si="10"/>
        <v>0</v>
      </c>
      <c r="AB25" s="939"/>
      <c r="AC25" s="940"/>
      <c r="AD25" s="599">
        <f t="shared" ref="AD25:AD30" si="11">IFERROR(T25/J25,"0"%)</f>
        <v>0</v>
      </c>
      <c r="AE25" s="927"/>
    </row>
    <row r="26" spans="1:31" ht="15.75" x14ac:dyDescent="0.25">
      <c r="A26" s="27" t="s">
        <v>30</v>
      </c>
      <c r="B26" s="96">
        <f>C26+D26</f>
        <v>0</v>
      </c>
      <c r="C26" s="301">
        <f>BUDGET!C26</f>
        <v>0</v>
      </c>
      <c r="D26" s="81">
        <f t="shared" si="8"/>
        <v>0</v>
      </c>
      <c r="E26" s="151">
        <f>BUDGET!E26</f>
        <v>0</v>
      </c>
      <c r="F26" s="151">
        <f>BUDGET!F26</f>
        <v>0</v>
      </c>
      <c r="G26" s="151">
        <f>BUDGET!G26</f>
        <v>0</v>
      </c>
      <c r="H26" s="943"/>
      <c r="I26" s="944"/>
      <c r="J26" s="200">
        <f>BUDGET!J26</f>
        <v>0</v>
      </c>
      <c r="K26" s="917"/>
      <c r="L26" s="200">
        <f t="shared" si="7"/>
        <v>0</v>
      </c>
      <c r="M26" s="157">
        <f>BUDGET!M26</f>
        <v>0</v>
      </c>
      <c r="N26" s="96">
        <f t="shared" si="9"/>
        <v>0</v>
      </c>
      <c r="O26" s="157">
        <f>BUDGET!O26</f>
        <v>0</v>
      </c>
      <c r="P26" s="157">
        <f>BUDGET!P26</f>
        <v>0</v>
      </c>
      <c r="Q26" s="157">
        <f>BUDGET!Q26</f>
        <v>0</v>
      </c>
      <c r="R26" s="663"/>
      <c r="S26" s="941"/>
      <c r="T26" s="200">
        <f>BUDGET!T26</f>
        <v>0</v>
      </c>
      <c r="U26" s="917"/>
      <c r="V26" s="316">
        <f t="shared" si="10"/>
        <v>0</v>
      </c>
      <c r="W26" s="316">
        <f t="shared" si="10"/>
        <v>0</v>
      </c>
      <c r="X26" s="374">
        <f t="shared" si="10"/>
        <v>0</v>
      </c>
      <c r="Y26" s="316">
        <f t="shared" si="10"/>
        <v>0</v>
      </c>
      <c r="Z26" s="316">
        <f t="shared" si="10"/>
        <v>0</v>
      </c>
      <c r="AA26" s="316">
        <f t="shared" si="10"/>
        <v>0</v>
      </c>
      <c r="AB26" s="939"/>
      <c r="AC26" s="940"/>
      <c r="AD26" s="599">
        <f t="shared" si="11"/>
        <v>0</v>
      </c>
      <c r="AE26" s="927"/>
    </row>
    <row r="27" spans="1:31" ht="15.75" x14ac:dyDescent="0.25">
      <c r="A27" s="27" t="s">
        <v>137</v>
      </c>
      <c r="B27" s="96">
        <f t="shared" si="6"/>
        <v>0</v>
      </c>
      <c r="C27" s="301">
        <f>BUDGET!C27</f>
        <v>0</v>
      </c>
      <c r="D27" s="81">
        <f t="shared" si="8"/>
        <v>0</v>
      </c>
      <c r="E27" s="151">
        <f>BUDGET!E27</f>
        <v>0</v>
      </c>
      <c r="F27" s="151">
        <f>BUDGET!F27</f>
        <v>0</v>
      </c>
      <c r="G27" s="151">
        <f>BUDGET!G27</f>
        <v>0</v>
      </c>
      <c r="H27" s="151">
        <f>BUDGET!H27</f>
        <v>0</v>
      </c>
      <c r="I27" s="587">
        <f>BUDGET!I27</f>
        <v>0</v>
      </c>
      <c r="J27" s="200">
        <f>BUDGET!J27</f>
        <v>0</v>
      </c>
      <c r="K27" s="917"/>
      <c r="L27" s="200">
        <f t="shared" si="7"/>
        <v>0</v>
      </c>
      <c r="M27" s="157">
        <f>BUDGET!M27</f>
        <v>0</v>
      </c>
      <c r="N27" s="96">
        <f t="shared" si="9"/>
        <v>0</v>
      </c>
      <c r="O27" s="157">
        <f>BUDGET!O27</f>
        <v>0</v>
      </c>
      <c r="P27" s="157">
        <f>BUDGET!P27</f>
        <v>0</v>
      </c>
      <c r="Q27" s="157">
        <f>BUDGET!Q27</f>
        <v>0</v>
      </c>
      <c r="R27" s="157">
        <f>BUDGET!R27</f>
        <v>0</v>
      </c>
      <c r="S27" s="157">
        <f>BUDGET!S27</f>
        <v>0</v>
      </c>
      <c r="T27" s="200">
        <f>BUDGET!T27</f>
        <v>0</v>
      </c>
      <c r="U27" s="917"/>
      <c r="V27" s="316">
        <f t="shared" si="10"/>
        <v>0</v>
      </c>
      <c r="W27" s="316">
        <f t="shared" si="10"/>
        <v>0</v>
      </c>
      <c r="X27" s="374">
        <f t="shared" si="10"/>
        <v>0</v>
      </c>
      <c r="Y27" s="316">
        <f t="shared" si="10"/>
        <v>0</v>
      </c>
      <c r="Z27" s="316">
        <f t="shared" si="10"/>
        <v>0</v>
      </c>
      <c r="AA27" s="316">
        <f t="shared" si="10"/>
        <v>0</v>
      </c>
      <c r="AB27" s="316">
        <f t="shared" ref="AB27:AC30" si="12">IFERROR(R27/H27,"0"%)</f>
        <v>0</v>
      </c>
      <c r="AC27" s="317">
        <f t="shared" si="12"/>
        <v>0</v>
      </c>
      <c r="AD27" s="599">
        <f t="shared" si="11"/>
        <v>0</v>
      </c>
      <c r="AE27" s="927"/>
    </row>
    <row r="28" spans="1:31" ht="15.75" x14ac:dyDescent="0.25">
      <c r="A28" s="27" t="s">
        <v>99</v>
      </c>
      <c r="B28" s="96">
        <f t="shared" si="6"/>
        <v>0</v>
      </c>
      <c r="C28" s="301">
        <f>BUDGET!C28</f>
        <v>0</v>
      </c>
      <c r="D28" s="81">
        <f t="shared" si="8"/>
        <v>0</v>
      </c>
      <c r="E28" s="151">
        <f>BUDGET!E28</f>
        <v>0</v>
      </c>
      <c r="F28" s="151">
        <f>BUDGET!F28</f>
        <v>0</v>
      </c>
      <c r="G28" s="151">
        <f>BUDGET!G28</f>
        <v>0</v>
      </c>
      <c r="H28" s="151">
        <f>BUDGET!H28</f>
        <v>0</v>
      </c>
      <c r="I28" s="587">
        <f>BUDGET!I28</f>
        <v>0</v>
      </c>
      <c r="J28" s="200">
        <f>BUDGET!J28</f>
        <v>0</v>
      </c>
      <c r="K28" s="917"/>
      <c r="L28" s="200">
        <f t="shared" si="7"/>
        <v>0</v>
      </c>
      <c r="M28" s="157">
        <f>BUDGET!M28</f>
        <v>0</v>
      </c>
      <c r="N28" s="96">
        <f t="shared" si="9"/>
        <v>0</v>
      </c>
      <c r="O28" s="157">
        <f>BUDGET!O28</f>
        <v>0</v>
      </c>
      <c r="P28" s="157">
        <f>BUDGET!P28</f>
        <v>0</v>
      </c>
      <c r="Q28" s="157">
        <f>BUDGET!Q28</f>
        <v>0</v>
      </c>
      <c r="R28" s="157">
        <f>BUDGET!R28</f>
        <v>0</v>
      </c>
      <c r="S28" s="157">
        <f>BUDGET!S28</f>
        <v>0</v>
      </c>
      <c r="T28" s="200">
        <f>BUDGET!T28</f>
        <v>0</v>
      </c>
      <c r="U28" s="917"/>
      <c r="V28" s="316">
        <f t="shared" si="10"/>
        <v>0</v>
      </c>
      <c r="W28" s="316">
        <f t="shared" si="10"/>
        <v>0</v>
      </c>
      <c r="X28" s="374">
        <f t="shared" si="10"/>
        <v>0</v>
      </c>
      <c r="Y28" s="316">
        <f t="shared" si="10"/>
        <v>0</v>
      </c>
      <c r="Z28" s="316">
        <f t="shared" si="10"/>
        <v>0</v>
      </c>
      <c r="AA28" s="316">
        <f t="shared" si="10"/>
        <v>0</v>
      </c>
      <c r="AB28" s="316">
        <f t="shared" si="12"/>
        <v>0</v>
      </c>
      <c r="AC28" s="317">
        <f t="shared" si="12"/>
        <v>0</v>
      </c>
      <c r="AD28" s="599">
        <f t="shared" si="11"/>
        <v>0</v>
      </c>
      <c r="AE28" s="927"/>
    </row>
    <row r="29" spans="1:31" ht="15.75" x14ac:dyDescent="0.25">
      <c r="A29" s="27" t="s">
        <v>31</v>
      </c>
      <c r="B29" s="96">
        <f t="shared" si="6"/>
        <v>0</v>
      </c>
      <c r="C29" s="301">
        <f>BUDGET!C29</f>
        <v>0</v>
      </c>
      <c r="D29" s="81">
        <f t="shared" si="8"/>
        <v>0</v>
      </c>
      <c r="E29" s="151">
        <f>BUDGET!E29</f>
        <v>0</v>
      </c>
      <c r="F29" s="151">
        <f>BUDGET!F29</f>
        <v>0</v>
      </c>
      <c r="G29" s="151">
        <f>BUDGET!G29</f>
        <v>0</v>
      </c>
      <c r="H29" s="151">
        <f>BUDGET!H29</f>
        <v>0</v>
      </c>
      <c r="I29" s="587">
        <f>BUDGET!I29</f>
        <v>0</v>
      </c>
      <c r="J29" s="200">
        <f>BUDGET!J29</f>
        <v>0</v>
      </c>
      <c r="K29" s="917"/>
      <c r="L29" s="200">
        <f t="shared" si="7"/>
        <v>0</v>
      </c>
      <c r="M29" s="157">
        <f>BUDGET!M29</f>
        <v>0</v>
      </c>
      <c r="N29" s="96">
        <f t="shared" si="9"/>
        <v>0</v>
      </c>
      <c r="O29" s="157">
        <f>BUDGET!O29</f>
        <v>0</v>
      </c>
      <c r="P29" s="157">
        <f>BUDGET!P29</f>
        <v>0</v>
      </c>
      <c r="Q29" s="157">
        <f>BUDGET!Q29</f>
        <v>0</v>
      </c>
      <c r="R29" s="157">
        <f>BUDGET!R29</f>
        <v>0</v>
      </c>
      <c r="S29" s="157">
        <f>BUDGET!S29</f>
        <v>0</v>
      </c>
      <c r="T29" s="200">
        <f>BUDGET!T29</f>
        <v>0</v>
      </c>
      <c r="U29" s="917"/>
      <c r="V29" s="316">
        <f t="shared" si="10"/>
        <v>0</v>
      </c>
      <c r="W29" s="316">
        <f t="shared" si="10"/>
        <v>0</v>
      </c>
      <c r="X29" s="374">
        <f t="shared" si="10"/>
        <v>0</v>
      </c>
      <c r="Y29" s="316">
        <f t="shared" si="10"/>
        <v>0</v>
      </c>
      <c r="Z29" s="316">
        <f t="shared" si="10"/>
        <v>0</v>
      </c>
      <c r="AA29" s="316">
        <f t="shared" si="10"/>
        <v>0</v>
      </c>
      <c r="AB29" s="316">
        <f t="shared" si="12"/>
        <v>0</v>
      </c>
      <c r="AC29" s="317">
        <f t="shared" si="12"/>
        <v>0</v>
      </c>
      <c r="AD29" s="599">
        <f t="shared" si="11"/>
        <v>0</v>
      </c>
      <c r="AE29" s="927"/>
    </row>
    <row r="30" spans="1:31" ht="16.5" thickBot="1" x14ac:dyDescent="0.3">
      <c r="A30" s="11" t="s">
        <v>32</v>
      </c>
      <c r="B30" s="930">
        <f t="shared" ref="B30:S30" si="13">SUM(B23:B29)</f>
        <v>0</v>
      </c>
      <c r="C30" s="931">
        <f t="shared" si="13"/>
        <v>0</v>
      </c>
      <c r="D30" s="672">
        <f t="shared" si="13"/>
        <v>0</v>
      </c>
      <c r="E30" s="931">
        <f t="shared" si="13"/>
        <v>0</v>
      </c>
      <c r="F30" s="932">
        <f t="shared" si="13"/>
        <v>0</v>
      </c>
      <c r="G30" s="932">
        <f t="shared" si="13"/>
        <v>0</v>
      </c>
      <c r="H30" s="932">
        <f>SUM(H23:H29)</f>
        <v>0</v>
      </c>
      <c r="I30" s="933">
        <f>SUM(I23:I29)</f>
        <v>0</v>
      </c>
      <c r="J30" s="934">
        <f>SUM(J23:J29)</f>
        <v>0</v>
      </c>
      <c r="K30" s="917"/>
      <c r="L30" s="934">
        <f t="shared" ref="L30" si="14">SUM(L23:L29)</f>
        <v>0</v>
      </c>
      <c r="M30" s="932">
        <f>SUM(M23:M29)</f>
        <v>0</v>
      </c>
      <c r="N30" s="672">
        <f t="shared" ref="N30" si="15">SUM(N23:N29)</f>
        <v>0</v>
      </c>
      <c r="O30" s="932">
        <f>SUM(O23:O29)</f>
        <v>0</v>
      </c>
      <c r="P30" s="932">
        <f>SUM(P23:P29)</f>
        <v>0</v>
      </c>
      <c r="Q30" s="932">
        <f>SUM(Q23:Q29)</f>
        <v>0</v>
      </c>
      <c r="R30" s="932">
        <f>SUM(R23:R29)</f>
        <v>0</v>
      </c>
      <c r="S30" s="930">
        <f t="shared" si="13"/>
        <v>0</v>
      </c>
      <c r="T30" s="934">
        <f>SUM(T23:T29)</f>
        <v>0</v>
      </c>
      <c r="U30" s="917"/>
      <c r="V30" s="935">
        <f t="shared" si="10"/>
        <v>0</v>
      </c>
      <c r="W30" s="935">
        <f t="shared" si="10"/>
        <v>0</v>
      </c>
      <c r="X30" s="936">
        <f t="shared" si="10"/>
        <v>0</v>
      </c>
      <c r="Y30" s="935">
        <f t="shared" si="10"/>
        <v>0</v>
      </c>
      <c r="Z30" s="935">
        <f t="shared" si="10"/>
        <v>0</v>
      </c>
      <c r="AA30" s="935">
        <f t="shared" si="10"/>
        <v>0</v>
      </c>
      <c r="AB30" s="935">
        <f t="shared" si="12"/>
        <v>0</v>
      </c>
      <c r="AC30" s="937">
        <f t="shared" si="12"/>
        <v>0</v>
      </c>
      <c r="AD30" s="938">
        <f t="shared" si="11"/>
        <v>0</v>
      </c>
      <c r="AE30" s="928"/>
    </row>
    <row r="31" spans="1:31" ht="15.75" x14ac:dyDescent="0.25">
      <c r="A31" s="28" t="s">
        <v>33</v>
      </c>
      <c r="B31" s="102"/>
      <c r="C31" s="104"/>
      <c r="D31" s="31"/>
      <c r="E31" s="105"/>
      <c r="F31" s="290"/>
      <c r="G31" s="290"/>
      <c r="H31" s="29"/>
      <c r="I31" s="29"/>
      <c r="J31" s="591"/>
      <c r="K31" s="917"/>
      <c r="L31" s="159"/>
      <c r="M31" s="156"/>
      <c r="N31" s="101"/>
      <c r="O31" s="104"/>
      <c r="P31" s="290"/>
      <c r="Q31" s="290"/>
      <c r="R31" s="29"/>
      <c r="S31" s="31"/>
      <c r="T31" s="591"/>
      <c r="U31" s="917"/>
      <c r="V31" s="318"/>
      <c r="W31" s="318"/>
      <c r="X31" s="375"/>
      <c r="Y31" s="318"/>
      <c r="Z31" s="318"/>
      <c r="AA31" s="318"/>
      <c r="AB31" s="319"/>
      <c r="AC31" s="320"/>
      <c r="AD31" s="600"/>
      <c r="AE31" s="928"/>
    </row>
    <row r="32" spans="1:31" ht="15.75" x14ac:dyDescent="0.25">
      <c r="A32" s="32" t="s">
        <v>34</v>
      </c>
      <c r="B32" s="96">
        <f>C32+D32</f>
        <v>0</v>
      </c>
      <c r="C32" s="301">
        <f>BUDGET!C32</f>
        <v>0</v>
      </c>
      <c r="D32" s="81">
        <f>SUM(E32:J32)</f>
        <v>0</v>
      </c>
      <c r="E32" s="151">
        <f>BUDGET!E32</f>
        <v>0</v>
      </c>
      <c r="F32" s="151">
        <f>BUDGET!F32</f>
        <v>0</v>
      </c>
      <c r="G32" s="151">
        <f>BUDGET!G32</f>
        <v>0</v>
      </c>
      <c r="H32" s="151">
        <f>BUDGET!H32</f>
        <v>0</v>
      </c>
      <c r="I32" s="587">
        <f>BUDGET!I32</f>
        <v>0</v>
      </c>
      <c r="J32" s="200">
        <f>BUDGET!J32</f>
        <v>0</v>
      </c>
      <c r="K32" s="917"/>
      <c r="L32" s="200">
        <f>M32+N32</f>
        <v>0</v>
      </c>
      <c r="M32" s="157">
        <f>BUDGET!M32</f>
        <v>0</v>
      </c>
      <c r="N32" s="96">
        <f>SUM(O32:T32)</f>
        <v>0</v>
      </c>
      <c r="O32" s="157">
        <f>BUDGET!O32</f>
        <v>0</v>
      </c>
      <c r="P32" s="157">
        <f>BUDGET!P32</f>
        <v>0</v>
      </c>
      <c r="Q32" s="157">
        <f>BUDGET!Q32</f>
        <v>0</v>
      </c>
      <c r="R32" s="157">
        <f>BUDGET!R32</f>
        <v>0</v>
      </c>
      <c r="S32" s="157">
        <f>BUDGET!S32</f>
        <v>0</v>
      </c>
      <c r="T32" s="200">
        <f>BUDGET!T32</f>
        <v>0</v>
      </c>
      <c r="U32" s="917"/>
      <c r="V32" s="306">
        <f t="shared" ref="V32:AD32" si="16">IFERROR(L32/B32,"0"%)</f>
        <v>0</v>
      </c>
      <c r="W32" s="306">
        <f t="shared" si="16"/>
        <v>0</v>
      </c>
      <c r="X32" s="370">
        <f t="shared" si="16"/>
        <v>0</v>
      </c>
      <c r="Y32" s="306">
        <f t="shared" si="16"/>
        <v>0</v>
      </c>
      <c r="Z32" s="306">
        <f t="shared" si="16"/>
        <v>0</v>
      </c>
      <c r="AA32" s="306">
        <f t="shared" si="16"/>
        <v>0</v>
      </c>
      <c r="AB32" s="306">
        <f t="shared" si="16"/>
        <v>0</v>
      </c>
      <c r="AC32" s="307">
        <f t="shared" si="16"/>
        <v>0</v>
      </c>
      <c r="AD32" s="595">
        <f t="shared" si="16"/>
        <v>0</v>
      </c>
      <c r="AE32" s="927"/>
    </row>
    <row r="33" spans="1:31" ht="15.75" x14ac:dyDescent="0.25">
      <c r="A33" s="419" t="s">
        <v>297</v>
      </c>
      <c r="B33" s="96">
        <f>C33+D33</f>
        <v>0</v>
      </c>
      <c r="C33" s="301">
        <f>BUDGET!C33</f>
        <v>0</v>
      </c>
      <c r="D33" s="81">
        <f>SUM(E33:J33)</f>
        <v>0</v>
      </c>
      <c r="E33" s="151">
        <f>BUDGET!E33</f>
        <v>0</v>
      </c>
      <c r="F33" s="151">
        <f>BUDGET!F33</f>
        <v>0</v>
      </c>
      <c r="G33" s="151">
        <f>BUDGET!G33</f>
        <v>0</v>
      </c>
      <c r="H33" s="151">
        <f>BUDGET!H33</f>
        <v>0</v>
      </c>
      <c r="I33" s="587">
        <f>BUDGET!I33</f>
        <v>0</v>
      </c>
      <c r="J33" s="200">
        <f>BUDGET!J33</f>
        <v>0</v>
      </c>
      <c r="K33" s="917"/>
      <c r="L33" s="200">
        <f>M33+N33</f>
        <v>0</v>
      </c>
      <c r="M33" s="157">
        <f>BUDGET!M33</f>
        <v>0</v>
      </c>
      <c r="N33" s="96">
        <f>SUM(O33:T33)</f>
        <v>0</v>
      </c>
      <c r="O33" s="157">
        <f>BUDGET!O33</f>
        <v>0</v>
      </c>
      <c r="P33" s="157">
        <f>BUDGET!P33</f>
        <v>0</v>
      </c>
      <c r="Q33" s="157">
        <f>BUDGET!Q33</f>
        <v>0</v>
      </c>
      <c r="R33" s="157">
        <f>BUDGET!R33</f>
        <v>0</v>
      </c>
      <c r="S33" s="157">
        <f>BUDGET!S33</f>
        <v>0</v>
      </c>
      <c r="T33" s="200">
        <f>BUDGET!T33</f>
        <v>0</v>
      </c>
      <c r="U33" s="917"/>
      <c r="V33" s="306">
        <f>IFERROR(L33/B33,"0"%)</f>
        <v>0</v>
      </c>
      <c r="W33" s="306">
        <f t="shared" ref="W33" si="17">IFERROR(M33/C33,"0"%)</f>
        <v>0</v>
      </c>
      <c r="X33" s="370">
        <f t="shared" ref="X33" si="18">IFERROR(N33/D33,"0"%)</f>
        <v>0</v>
      </c>
      <c r="Y33" s="306">
        <f t="shared" ref="Y33" si="19">IFERROR(O33/E33,"0"%)</f>
        <v>0</v>
      </c>
      <c r="Z33" s="306">
        <f t="shared" ref="Z33" si="20">IFERROR(P33/F33,"0"%)</f>
        <v>0</v>
      </c>
      <c r="AA33" s="306">
        <f t="shared" ref="AA33" si="21">IFERROR(Q33/G33,"0"%)</f>
        <v>0</v>
      </c>
      <c r="AB33" s="306">
        <f t="shared" ref="AB33" si="22">IFERROR(R33/H33,"0"%)</f>
        <v>0</v>
      </c>
      <c r="AC33" s="307">
        <f>IFERROR(S33/I33,"0"%)</f>
        <v>0</v>
      </c>
      <c r="AD33" s="595">
        <f t="shared" ref="AD33" si="23">IFERROR(T33/J33,"0"%)</f>
        <v>0</v>
      </c>
      <c r="AE33" s="927"/>
    </row>
    <row r="34" spans="1:31" ht="15.75" x14ac:dyDescent="0.25">
      <c r="A34" s="418" t="s">
        <v>298</v>
      </c>
      <c r="B34" s="96">
        <f>C34+D34</f>
        <v>0</v>
      </c>
      <c r="C34" s="301">
        <f>BUDGET!C34</f>
        <v>0</v>
      </c>
      <c r="D34" s="81">
        <f t="shared" ref="D34:D35" si="24">SUM(E34:J34)</f>
        <v>0</v>
      </c>
      <c r="E34" s="151">
        <f>BUDGET!E34</f>
        <v>0</v>
      </c>
      <c r="F34" s="151">
        <f>BUDGET!F34</f>
        <v>0</v>
      </c>
      <c r="G34" s="151">
        <f>BUDGET!G34</f>
        <v>0</v>
      </c>
      <c r="H34" s="151">
        <f>BUDGET!H34</f>
        <v>0</v>
      </c>
      <c r="I34" s="587">
        <f>BUDGET!I34</f>
        <v>0</v>
      </c>
      <c r="J34" s="200">
        <f>BUDGET!J34</f>
        <v>0</v>
      </c>
      <c r="K34" s="917"/>
      <c r="L34" s="200">
        <f>M34+N34</f>
        <v>0</v>
      </c>
      <c r="M34" s="157">
        <f>BUDGET!M34</f>
        <v>0</v>
      </c>
      <c r="N34" s="96">
        <f>SUM(O34:T34)</f>
        <v>0</v>
      </c>
      <c r="O34" s="157">
        <f>BUDGET!O34</f>
        <v>0</v>
      </c>
      <c r="P34" s="157">
        <f>BUDGET!P34</f>
        <v>0</v>
      </c>
      <c r="Q34" s="157">
        <f>BUDGET!Q34</f>
        <v>0</v>
      </c>
      <c r="R34" s="157">
        <f>BUDGET!R34</f>
        <v>0</v>
      </c>
      <c r="S34" s="157">
        <f>BUDGET!S34</f>
        <v>0</v>
      </c>
      <c r="T34" s="200">
        <f>BUDGET!T34</f>
        <v>0</v>
      </c>
      <c r="U34" s="917"/>
      <c r="V34" s="306">
        <f t="shared" ref="V34:V35" si="25">IFERROR(L34/B34,"0"%)</f>
        <v>0</v>
      </c>
      <c r="W34" s="306">
        <f t="shared" ref="W34:AB36" si="26">IFERROR(M34/C34,"0"%)</f>
        <v>0</v>
      </c>
      <c r="X34" s="370">
        <f t="shared" si="26"/>
        <v>0</v>
      </c>
      <c r="Y34" s="306">
        <f t="shared" si="26"/>
        <v>0</v>
      </c>
      <c r="Z34" s="306">
        <f t="shared" si="26"/>
        <v>0</v>
      </c>
      <c r="AA34" s="306">
        <f t="shared" si="26"/>
        <v>0</v>
      </c>
      <c r="AB34" s="306">
        <f t="shared" si="26"/>
        <v>0</v>
      </c>
      <c r="AC34" s="307">
        <f t="shared" ref="AC34:AC36" si="27">IFERROR(S34/I34,"0"%)</f>
        <v>0</v>
      </c>
      <c r="AD34" s="595">
        <f>IFERROR(T34/J34,"0"%)</f>
        <v>0</v>
      </c>
      <c r="AE34" s="927"/>
    </row>
    <row r="35" spans="1:31" ht="15.75" x14ac:dyDescent="0.25">
      <c r="A35" s="33" t="s">
        <v>299</v>
      </c>
      <c r="B35" s="96">
        <f>C35+D35</f>
        <v>0</v>
      </c>
      <c r="C35" s="301">
        <f>BUDGET!C35</f>
        <v>0</v>
      </c>
      <c r="D35" s="81">
        <f t="shared" si="24"/>
        <v>0</v>
      </c>
      <c r="E35" s="151">
        <f>BUDGET!E35</f>
        <v>0</v>
      </c>
      <c r="F35" s="151">
        <f>BUDGET!F35</f>
        <v>0</v>
      </c>
      <c r="G35" s="151">
        <f>BUDGET!G35</f>
        <v>0</v>
      </c>
      <c r="H35" s="151">
        <f>BUDGET!H35</f>
        <v>0</v>
      </c>
      <c r="I35" s="587">
        <f>BUDGET!I35</f>
        <v>0</v>
      </c>
      <c r="J35" s="200">
        <f>BUDGET!J35</f>
        <v>0</v>
      </c>
      <c r="K35" s="917"/>
      <c r="L35" s="200">
        <f>M35+N35</f>
        <v>0</v>
      </c>
      <c r="M35" s="157">
        <f>BUDGET!M35</f>
        <v>0</v>
      </c>
      <c r="N35" s="96">
        <f>SUM(O35:T35)</f>
        <v>0</v>
      </c>
      <c r="O35" s="157">
        <f>BUDGET!O35</f>
        <v>0</v>
      </c>
      <c r="P35" s="157">
        <f>BUDGET!P35</f>
        <v>0</v>
      </c>
      <c r="Q35" s="157">
        <f>BUDGET!Q35</f>
        <v>0</v>
      </c>
      <c r="R35" s="157">
        <f>BUDGET!R35</f>
        <v>0</v>
      </c>
      <c r="S35" s="157">
        <f>BUDGET!S35</f>
        <v>0</v>
      </c>
      <c r="T35" s="200">
        <f>BUDGET!T35</f>
        <v>0</v>
      </c>
      <c r="U35" s="917"/>
      <c r="V35" s="306">
        <f t="shared" si="25"/>
        <v>0</v>
      </c>
      <c r="W35" s="306">
        <f t="shared" si="26"/>
        <v>0</v>
      </c>
      <c r="X35" s="370">
        <f t="shared" si="26"/>
        <v>0</v>
      </c>
      <c r="Y35" s="306">
        <f t="shared" si="26"/>
        <v>0</v>
      </c>
      <c r="Z35" s="306">
        <f t="shared" si="26"/>
        <v>0</v>
      </c>
      <c r="AA35" s="306">
        <f t="shared" si="26"/>
        <v>0</v>
      </c>
      <c r="AB35" s="306">
        <f t="shared" si="26"/>
        <v>0</v>
      </c>
      <c r="AC35" s="307">
        <f t="shared" si="27"/>
        <v>0</v>
      </c>
      <c r="AD35" s="595">
        <f>IFERROR(T35/J35,"0"%)</f>
        <v>0</v>
      </c>
      <c r="AE35" s="927"/>
    </row>
    <row r="36" spans="1:31" ht="16.5" thickBot="1" x14ac:dyDescent="0.3">
      <c r="A36" s="11" t="s">
        <v>32</v>
      </c>
      <c r="B36" s="930">
        <f t="shared" ref="B36:T36" si="28">SUM(B32:B35)</f>
        <v>0</v>
      </c>
      <c r="C36" s="931">
        <f t="shared" si="28"/>
        <v>0</v>
      </c>
      <c r="D36" s="672">
        <f t="shared" si="28"/>
        <v>0</v>
      </c>
      <c r="E36" s="931">
        <f t="shared" si="28"/>
        <v>0</v>
      </c>
      <c r="F36" s="932">
        <f t="shared" si="28"/>
        <v>0</v>
      </c>
      <c r="G36" s="932">
        <f t="shared" si="28"/>
        <v>0</v>
      </c>
      <c r="H36" s="932">
        <f>SUM(H32:H35)</f>
        <v>0</v>
      </c>
      <c r="I36" s="933">
        <f t="shared" si="28"/>
        <v>0</v>
      </c>
      <c r="J36" s="934">
        <f t="shared" ref="J36" si="29">SUM(J32:J35)</f>
        <v>0</v>
      </c>
      <c r="K36" s="917"/>
      <c r="L36" s="934">
        <f t="shared" ref="L36" si="30">SUM(L32:L35)</f>
        <v>0</v>
      </c>
      <c r="M36" s="932">
        <f>SUM(M32:M35)</f>
        <v>0</v>
      </c>
      <c r="N36" s="672">
        <f t="shared" ref="N36" si="31">SUM(N32:N35)</f>
        <v>0</v>
      </c>
      <c r="O36" s="932">
        <f>SUM(O32:O35)</f>
        <v>0</v>
      </c>
      <c r="P36" s="932">
        <f>SUM(P32:P35)</f>
        <v>0</v>
      </c>
      <c r="Q36" s="932">
        <f>SUM(Q32:Q35)</f>
        <v>0</v>
      </c>
      <c r="R36" s="932">
        <f>SUM(R32:R35)</f>
        <v>0</v>
      </c>
      <c r="S36" s="930">
        <f t="shared" si="28"/>
        <v>0</v>
      </c>
      <c r="T36" s="934">
        <f t="shared" si="28"/>
        <v>0</v>
      </c>
      <c r="U36" s="917"/>
      <c r="V36" s="935">
        <f>IFERROR(L36/B36,"0"%)</f>
        <v>0</v>
      </c>
      <c r="W36" s="935">
        <f t="shared" si="26"/>
        <v>0</v>
      </c>
      <c r="X36" s="936">
        <f t="shared" si="26"/>
        <v>0</v>
      </c>
      <c r="Y36" s="935">
        <f t="shared" si="26"/>
        <v>0</v>
      </c>
      <c r="Z36" s="935">
        <f t="shared" si="26"/>
        <v>0</v>
      </c>
      <c r="AA36" s="935">
        <f t="shared" si="26"/>
        <v>0</v>
      </c>
      <c r="AB36" s="935">
        <f t="shared" si="26"/>
        <v>0</v>
      </c>
      <c r="AC36" s="937">
        <f t="shared" si="27"/>
        <v>0</v>
      </c>
      <c r="AD36" s="938">
        <f>IFERROR(T36/J36,"0"%)</f>
        <v>0</v>
      </c>
      <c r="AE36" s="928"/>
    </row>
    <row r="37" spans="1:31" ht="15.75" x14ac:dyDescent="0.25">
      <c r="A37" s="28" t="s">
        <v>35</v>
      </c>
      <c r="B37" s="102"/>
      <c r="C37" s="104"/>
      <c r="D37" s="31"/>
      <c r="E37" s="105"/>
      <c r="F37" s="290"/>
      <c r="G37" s="290"/>
      <c r="H37" s="29"/>
      <c r="I37" s="29"/>
      <c r="J37" s="591"/>
      <c r="K37" s="917"/>
      <c r="L37" s="159"/>
      <c r="M37" s="289"/>
      <c r="N37" s="102"/>
      <c r="O37" s="290"/>
      <c r="P37" s="290"/>
      <c r="Q37" s="290"/>
      <c r="R37" s="29"/>
      <c r="S37" s="52"/>
      <c r="T37" s="591"/>
      <c r="U37" s="917"/>
      <c r="V37" s="321"/>
      <c r="W37" s="321"/>
      <c r="X37" s="376"/>
      <c r="Y37" s="321"/>
      <c r="Z37" s="321"/>
      <c r="AA37" s="321"/>
      <c r="AB37" s="321"/>
      <c r="AC37" s="322"/>
      <c r="AD37" s="601"/>
      <c r="AE37" s="928"/>
    </row>
    <row r="38" spans="1:31" ht="15.75" x14ac:dyDescent="0.25">
      <c r="A38" s="32" t="s">
        <v>8</v>
      </c>
      <c r="B38" s="96">
        <f>C38+D38</f>
        <v>0</v>
      </c>
      <c r="C38" s="301">
        <f>BUDGET!C38</f>
        <v>0</v>
      </c>
      <c r="D38" s="81">
        <f>SUM(E38:J38)</f>
        <v>0</v>
      </c>
      <c r="E38" s="151">
        <f>BUDGET!E38</f>
        <v>0</v>
      </c>
      <c r="F38" s="151">
        <f>BUDGET!F38</f>
        <v>0</v>
      </c>
      <c r="G38" s="151">
        <f>BUDGET!G38</f>
        <v>0</v>
      </c>
      <c r="H38" s="151">
        <f>BUDGET!H38</f>
        <v>0</v>
      </c>
      <c r="I38" s="587">
        <f>BUDGET!I38</f>
        <v>0</v>
      </c>
      <c r="J38" s="200">
        <f>BUDGET!J38</f>
        <v>0</v>
      </c>
      <c r="K38" s="917"/>
      <c r="L38" s="200">
        <f>M38+N38</f>
        <v>0</v>
      </c>
      <c r="M38" s="157">
        <f>BUDGET!M38</f>
        <v>0</v>
      </c>
      <c r="N38" s="96">
        <f>SUM(O38:T38)</f>
        <v>0</v>
      </c>
      <c r="O38" s="157">
        <f>BUDGET!O38</f>
        <v>0</v>
      </c>
      <c r="P38" s="157">
        <f>BUDGET!P38</f>
        <v>0</v>
      </c>
      <c r="Q38" s="157">
        <f>BUDGET!Q38</f>
        <v>0</v>
      </c>
      <c r="R38" s="157">
        <f>BUDGET!R38</f>
        <v>0</v>
      </c>
      <c r="S38" s="157">
        <f>BUDGET!S38</f>
        <v>0</v>
      </c>
      <c r="T38" s="200">
        <f>BUDGET!T38</f>
        <v>0</v>
      </c>
      <c r="U38" s="917"/>
      <c r="V38" s="306">
        <f t="shared" ref="V38:AD38" si="32">IFERROR(L38/B38,"0"%)</f>
        <v>0</v>
      </c>
      <c r="W38" s="306">
        <f t="shared" si="32"/>
        <v>0</v>
      </c>
      <c r="X38" s="370">
        <f t="shared" si="32"/>
        <v>0</v>
      </c>
      <c r="Y38" s="306">
        <f t="shared" si="32"/>
        <v>0</v>
      </c>
      <c r="Z38" s="306">
        <f t="shared" si="32"/>
        <v>0</v>
      </c>
      <c r="AA38" s="306">
        <f t="shared" si="32"/>
        <v>0</v>
      </c>
      <c r="AB38" s="306">
        <f t="shared" si="32"/>
        <v>0</v>
      </c>
      <c r="AC38" s="307">
        <f t="shared" si="32"/>
        <v>0</v>
      </c>
      <c r="AD38" s="595">
        <f t="shared" si="32"/>
        <v>0</v>
      </c>
      <c r="AE38" s="927"/>
    </row>
    <row r="39" spans="1:31" ht="15.75" x14ac:dyDescent="0.25">
      <c r="A39" s="33" t="s">
        <v>36</v>
      </c>
      <c r="B39" s="96">
        <f>C39+D39</f>
        <v>0</v>
      </c>
      <c r="C39" s="301">
        <f>BUDGET!C39</f>
        <v>0</v>
      </c>
      <c r="D39" s="81">
        <f>SUM(E39:J39)</f>
        <v>0</v>
      </c>
      <c r="E39" s="151">
        <f>BUDGET!E39</f>
        <v>0</v>
      </c>
      <c r="F39" s="151">
        <f>BUDGET!F39</f>
        <v>0</v>
      </c>
      <c r="G39" s="151">
        <f>BUDGET!G39</f>
        <v>0</v>
      </c>
      <c r="H39" s="151">
        <f>BUDGET!H39</f>
        <v>0</v>
      </c>
      <c r="I39" s="587">
        <f>BUDGET!I39</f>
        <v>0</v>
      </c>
      <c r="J39" s="200">
        <f>BUDGET!J39</f>
        <v>0</v>
      </c>
      <c r="K39" s="917"/>
      <c r="L39" s="200">
        <f>M39+N39</f>
        <v>0</v>
      </c>
      <c r="M39" s="157">
        <f>BUDGET!M39</f>
        <v>0</v>
      </c>
      <c r="N39" s="96">
        <f>SUM(O39:T39)</f>
        <v>0</v>
      </c>
      <c r="O39" s="157">
        <f>BUDGET!O39</f>
        <v>0</v>
      </c>
      <c r="P39" s="157">
        <f>BUDGET!P39</f>
        <v>0</v>
      </c>
      <c r="Q39" s="157">
        <f>BUDGET!Q39</f>
        <v>0</v>
      </c>
      <c r="R39" s="157">
        <f>BUDGET!R39</f>
        <v>0</v>
      </c>
      <c r="S39" s="157">
        <f>BUDGET!S39</f>
        <v>0</v>
      </c>
      <c r="T39" s="200">
        <f>BUDGET!T39</f>
        <v>0</v>
      </c>
      <c r="U39" s="917"/>
      <c r="V39" s="306">
        <f t="shared" ref="V39:V40" si="33">IFERROR(L39/B39,"0"%)</f>
        <v>0</v>
      </c>
      <c r="W39" s="306">
        <f t="shared" ref="W39:AD41" si="34">IFERROR(M39/C39,"0"%)</f>
        <v>0</v>
      </c>
      <c r="X39" s="370">
        <f t="shared" si="34"/>
        <v>0</v>
      </c>
      <c r="Y39" s="306">
        <f t="shared" si="34"/>
        <v>0</v>
      </c>
      <c r="Z39" s="306">
        <f t="shared" si="34"/>
        <v>0</v>
      </c>
      <c r="AA39" s="306">
        <f t="shared" si="34"/>
        <v>0</v>
      </c>
      <c r="AB39" s="306">
        <f t="shared" si="34"/>
        <v>0</v>
      </c>
      <c r="AC39" s="307">
        <f t="shared" si="34"/>
        <v>0</v>
      </c>
      <c r="AD39" s="595">
        <f t="shared" si="34"/>
        <v>0</v>
      </c>
      <c r="AE39" s="927"/>
    </row>
    <row r="40" spans="1:31" ht="15.75" x14ac:dyDescent="0.25">
      <c r="A40" s="27" t="s">
        <v>100</v>
      </c>
      <c r="B40" s="96">
        <f>C40+D40</f>
        <v>0</v>
      </c>
      <c r="C40" s="301">
        <f>BUDGET!C40</f>
        <v>0</v>
      </c>
      <c r="D40" s="81">
        <f t="shared" ref="D40:D41" si="35">SUM(E40:J40)</f>
        <v>0</v>
      </c>
      <c r="E40" s="151">
        <f>BUDGET!E40</f>
        <v>0</v>
      </c>
      <c r="F40" s="151">
        <f>BUDGET!F40</f>
        <v>0</v>
      </c>
      <c r="G40" s="151">
        <f>BUDGET!G40</f>
        <v>0</v>
      </c>
      <c r="H40" s="151">
        <f>BUDGET!H40</f>
        <v>0</v>
      </c>
      <c r="I40" s="587">
        <f>BUDGET!I40</f>
        <v>0</v>
      </c>
      <c r="J40" s="200">
        <f>BUDGET!J40</f>
        <v>0</v>
      </c>
      <c r="K40" s="917"/>
      <c r="L40" s="200">
        <f>M40+N40</f>
        <v>0</v>
      </c>
      <c r="M40" s="157">
        <f>BUDGET!M40</f>
        <v>0</v>
      </c>
      <c r="N40" s="96">
        <f t="shared" ref="N40:N41" si="36">SUM(O40:T40)</f>
        <v>0</v>
      </c>
      <c r="O40" s="157">
        <f>BUDGET!O40</f>
        <v>0</v>
      </c>
      <c r="P40" s="157">
        <f>BUDGET!P40</f>
        <v>0</v>
      </c>
      <c r="Q40" s="157">
        <f>BUDGET!Q40</f>
        <v>0</v>
      </c>
      <c r="R40" s="157">
        <f>BUDGET!R40</f>
        <v>0</v>
      </c>
      <c r="S40" s="157">
        <f>BUDGET!S40</f>
        <v>0</v>
      </c>
      <c r="T40" s="200">
        <f>BUDGET!T40</f>
        <v>0</v>
      </c>
      <c r="U40" s="917"/>
      <c r="V40" s="306">
        <f t="shared" si="33"/>
        <v>0</v>
      </c>
      <c r="W40" s="306">
        <f t="shared" si="34"/>
        <v>0</v>
      </c>
      <c r="X40" s="370">
        <f t="shared" si="34"/>
        <v>0</v>
      </c>
      <c r="Y40" s="306">
        <f t="shared" si="34"/>
        <v>0</v>
      </c>
      <c r="Z40" s="306">
        <f t="shared" si="34"/>
        <v>0</v>
      </c>
      <c r="AA40" s="306">
        <f t="shared" si="34"/>
        <v>0</v>
      </c>
      <c r="AB40" s="306">
        <f t="shared" si="34"/>
        <v>0</v>
      </c>
      <c r="AC40" s="307">
        <f t="shared" si="34"/>
        <v>0</v>
      </c>
      <c r="AD40" s="595">
        <f t="shared" si="34"/>
        <v>0</v>
      </c>
      <c r="AE40" s="927"/>
    </row>
    <row r="41" spans="1:31" ht="16.5" thickBot="1" x14ac:dyDescent="0.3">
      <c r="A41" s="11" t="s">
        <v>32</v>
      </c>
      <c r="B41" s="100">
        <f t="shared" ref="B41:T41" si="37">SUM(B38:B40)</f>
        <v>0</v>
      </c>
      <c r="C41" s="291">
        <f t="shared" si="37"/>
        <v>0</v>
      </c>
      <c r="D41" s="81">
        <f t="shared" si="35"/>
        <v>0</v>
      </c>
      <c r="E41" s="291">
        <f t="shared" si="37"/>
        <v>0</v>
      </c>
      <c r="F41" s="292">
        <f t="shared" si="37"/>
        <v>0</v>
      </c>
      <c r="G41" s="292">
        <f t="shared" si="37"/>
        <v>0</v>
      </c>
      <c r="H41" s="87">
        <f>SUM(H38:H40)</f>
        <v>0</v>
      </c>
      <c r="I41" s="87">
        <f t="shared" si="37"/>
        <v>0</v>
      </c>
      <c r="J41" s="589">
        <f t="shared" ref="J41" si="38">SUM(J38:J40)</f>
        <v>0</v>
      </c>
      <c r="K41" s="917"/>
      <c r="L41" s="202">
        <f t="shared" ref="L41" si="39">SUM(L38:L40)</f>
        <v>0</v>
      </c>
      <c r="M41" s="292">
        <f>SUM(M38:M40)</f>
        <v>0</v>
      </c>
      <c r="N41" s="96">
        <f t="shared" si="36"/>
        <v>0</v>
      </c>
      <c r="O41" s="292">
        <f>SUM(O38:O40)</f>
        <v>0</v>
      </c>
      <c r="P41" s="292">
        <f>SUM(P38:P40)</f>
        <v>0</v>
      </c>
      <c r="Q41" s="292">
        <f>SUM(Q38:Q40)</f>
        <v>0</v>
      </c>
      <c r="R41" s="87">
        <f>SUM(R38:R40)</f>
        <v>0</v>
      </c>
      <c r="S41" s="84">
        <f t="shared" si="37"/>
        <v>0</v>
      </c>
      <c r="T41" s="589">
        <f t="shared" si="37"/>
        <v>0</v>
      </c>
      <c r="U41" s="917"/>
      <c r="V41" s="323">
        <f>IFERROR(L41/B41,"0"%)</f>
        <v>0</v>
      </c>
      <c r="W41" s="323">
        <f t="shared" si="34"/>
        <v>0</v>
      </c>
      <c r="X41" s="377">
        <f t="shared" si="34"/>
        <v>0</v>
      </c>
      <c r="Y41" s="323">
        <f t="shared" si="34"/>
        <v>0</v>
      </c>
      <c r="Z41" s="323">
        <f t="shared" si="34"/>
        <v>0</v>
      </c>
      <c r="AA41" s="323">
        <f t="shared" si="34"/>
        <v>0</v>
      </c>
      <c r="AB41" s="324">
        <f t="shared" si="34"/>
        <v>0</v>
      </c>
      <c r="AC41" s="325">
        <f t="shared" si="34"/>
        <v>0</v>
      </c>
      <c r="AD41" s="602">
        <f t="shared" si="34"/>
        <v>0</v>
      </c>
      <c r="AE41" s="928"/>
    </row>
    <row r="42" spans="1:31" ht="16.5" thickBot="1" x14ac:dyDescent="0.3">
      <c r="A42" s="34" t="s">
        <v>37</v>
      </c>
      <c r="B42" s="103">
        <f>C42+D42</f>
        <v>0</v>
      </c>
      <c r="C42" s="294">
        <f>BUDGET!C42</f>
        <v>0</v>
      </c>
      <c r="D42" s="77">
        <f>SUM(E42:J42)</f>
        <v>0</v>
      </c>
      <c r="E42" s="291">
        <f>BUDGET!E42</f>
        <v>0</v>
      </c>
      <c r="F42" s="293">
        <f>BUDGET!F42</f>
        <v>0</v>
      </c>
      <c r="G42" s="293">
        <f>BUDGET!G42</f>
        <v>0</v>
      </c>
      <c r="H42" s="666"/>
      <c r="I42" s="293">
        <f>BUDGET!I42</f>
        <v>0</v>
      </c>
      <c r="J42" s="203">
        <f>BUDGET!J42</f>
        <v>0</v>
      </c>
      <c r="K42" s="917">
        <v>2500</v>
      </c>
      <c r="L42" s="203">
        <f>M42+N42</f>
        <v>0</v>
      </c>
      <c r="M42" s="302">
        <f>BUDGET!M42</f>
        <v>0</v>
      </c>
      <c r="N42" s="103">
        <f>SUM(O42:T42)</f>
        <v>0</v>
      </c>
      <c r="O42" s="294">
        <f>BUDGET!O42</f>
        <v>0</v>
      </c>
      <c r="P42" s="294">
        <f>BUDGET!P42</f>
        <v>0</v>
      </c>
      <c r="Q42" s="294">
        <f>BUDGET!Q42</f>
        <v>0</v>
      </c>
      <c r="R42" s="670"/>
      <c r="S42" s="98">
        <f>BUDGET!S42</f>
        <v>0</v>
      </c>
      <c r="T42" s="203">
        <f>BUDGET!T42</f>
        <v>0</v>
      </c>
      <c r="U42" s="917">
        <v>2500</v>
      </c>
      <c r="V42" s="323">
        <f>IFERROR(L42/B42,"0"%)</f>
        <v>0</v>
      </c>
      <c r="W42" s="323">
        <f t="shared" ref="W42:AA44" si="40">IFERROR(M42/C42,"0"%)</f>
        <v>0</v>
      </c>
      <c r="X42" s="377">
        <f t="shared" si="40"/>
        <v>0</v>
      </c>
      <c r="Y42" s="323">
        <f t="shared" si="40"/>
        <v>0</v>
      </c>
      <c r="Z42" s="323">
        <f t="shared" si="40"/>
        <v>0</v>
      </c>
      <c r="AA42" s="323">
        <f t="shared" si="40"/>
        <v>0</v>
      </c>
      <c r="AB42" s="945"/>
      <c r="AC42" s="326">
        <f>IFERROR(S42/I42,"0"%)</f>
        <v>0</v>
      </c>
      <c r="AD42" s="602">
        <f>IFERROR(T42/J42,"0"%)</f>
        <v>0</v>
      </c>
      <c r="AE42" s="927"/>
    </row>
    <row r="43" spans="1:31" ht="16.5" thickBot="1" x14ac:dyDescent="0.3">
      <c r="A43" s="669" t="s">
        <v>375</v>
      </c>
      <c r="B43" s="920">
        <f>C43+D43</f>
        <v>0</v>
      </c>
      <c r="C43" s="294">
        <f>BUDGET!C43</f>
        <v>0</v>
      </c>
      <c r="D43" s="242">
        <f>SUM(E43:J43)</f>
        <v>0</v>
      </c>
      <c r="E43" s="291">
        <f>BUDGET!E43</f>
        <v>0</v>
      </c>
      <c r="F43" s="292">
        <f>BUDGET!F43</f>
        <v>0</v>
      </c>
      <c r="G43" s="292">
        <f>BUDGET!G43</f>
        <v>0</v>
      </c>
      <c r="H43" s="667"/>
      <c r="I43" s="667"/>
      <c r="J43" s="203">
        <f>BUDGET!J43</f>
        <v>0</v>
      </c>
      <c r="K43" s="917">
        <v>2500</v>
      </c>
      <c r="L43" s="243">
        <f>M43+N43</f>
        <v>0</v>
      </c>
      <c r="M43" s="296">
        <f>BUDGET!M43</f>
        <v>0</v>
      </c>
      <c r="N43" s="103">
        <f>SUM(O43:T43)</f>
        <v>0</v>
      </c>
      <c r="O43" s="295">
        <f>BUDGET!O43</f>
        <v>0</v>
      </c>
      <c r="P43" s="295">
        <f>BUDGET!P43</f>
        <v>0</v>
      </c>
      <c r="Q43" s="295">
        <f>BUDGET!Q43</f>
        <v>0</v>
      </c>
      <c r="R43" s="671"/>
      <c r="S43" s="672"/>
      <c r="T43" s="203">
        <f>BUDGET!T43</f>
        <v>0</v>
      </c>
      <c r="U43" s="917">
        <v>2500</v>
      </c>
      <c r="V43" s="323">
        <f>IFERROR(L43/B43,"0"%)</f>
        <v>0</v>
      </c>
      <c r="W43" s="323">
        <f t="shared" si="40"/>
        <v>0</v>
      </c>
      <c r="X43" s="377">
        <f t="shared" si="40"/>
        <v>0</v>
      </c>
      <c r="Y43" s="323">
        <f t="shared" si="40"/>
        <v>0</v>
      </c>
      <c r="Z43" s="323">
        <f t="shared" si="40"/>
        <v>0</v>
      </c>
      <c r="AA43" s="323">
        <f t="shared" si="40"/>
        <v>0</v>
      </c>
      <c r="AB43" s="945"/>
      <c r="AC43" s="946"/>
      <c r="AD43" s="602">
        <f>IFERROR(T43/J43,"0"%)</f>
        <v>0</v>
      </c>
      <c r="AE43" s="927"/>
    </row>
    <row r="44" spans="1:31" ht="16.5" thickBot="1" x14ac:dyDescent="0.3">
      <c r="A44" s="11" t="s">
        <v>38</v>
      </c>
      <c r="B44" s="672">
        <f t="shared" ref="B44:I44" si="41">SUM(B17+B20+B21+B30+B36+B41+B42+B43)</f>
        <v>0</v>
      </c>
      <c r="C44" s="671">
        <f t="shared" si="41"/>
        <v>0</v>
      </c>
      <c r="D44" s="672">
        <f t="shared" si="41"/>
        <v>0</v>
      </c>
      <c r="E44" s="671">
        <f t="shared" si="41"/>
        <v>0</v>
      </c>
      <c r="F44" s="668">
        <f t="shared" si="41"/>
        <v>0</v>
      </c>
      <c r="G44" s="668">
        <f t="shared" si="41"/>
        <v>0</v>
      </c>
      <c r="H44" s="668">
        <f t="shared" si="41"/>
        <v>0</v>
      </c>
      <c r="I44" s="667">
        <f t="shared" si="41"/>
        <v>0</v>
      </c>
      <c r="J44" s="918">
        <f t="shared" ref="J44" si="42">SUM(J17+J20+J21+J30+J36+J41+J42+J43)</f>
        <v>0</v>
      </c>
      <c r="K44" s="631"/>
      <c r="L44" s="918">
        <f t="shared" ref="L44:T44" si="43">SUM(L17+L20+L21+L30+L36+L41+L42+L43)</f>
        <v>0</v>
      </c>
      <c r="M44" s="668">
        <f t="shared" si="43"/>
        <v>0</v>
      </c>
      <c r="N44" s="672">
        <f t="shared" si="43"/>
        <v>0</v>
      </c>
      <c r="O44" s="668">
        <f t="shared" si="43"/>
        <v>0</v>
      </c>
      <c r="P44" s="668">
        <f t="shared" si="43"/>
        <v>0</v>
      </c>
      <c r="Q44" s="668">
        <f t="shared" si="43"/>
        <v>0</v>
      </c>
      <c r="R44" s="668">
        <f t="shared" si="43"/>
        <v>0</v>
      </c>
      <c r="S44" s="672">
        <f t="shared" si="43"/>
        <v>0</v>
      </c>
      <c r="T44" s="918">
        <f t="shared" si="43"/>
        <v>0</v>
      </c>
      <c r="U44" s="918"/>
      <c r="V44" s="945">
        <f>IFERROR(L44/B44,"0"%)</f>
        <v>0</v>
      </c>
      <c r="W44" s="945">
        <f t="shared" si="40"/>
        <v>0</v>
      </c>
      <c r="X44" s="947">
        <f t="shared" si="40"/>
        <v>0</v>
      </c>
      <c r="Y44" s="945">
        <f t="shared" si="40"/>
        <v>0</v>
      </c>
      <c r="Z44" s="945">
        <f t="shared" si="40"/>
        <v>0</v>
      </c>
      <c r="AA44" s="945">
        <f t="shared" si="40"/>
        <v>0</v>
      </c>
      <c r="AB44" s="945">
        <f>IFERROR(R44/H44,"0"%)</f>
        <v>0</v>
      </c>
      <c r="AC44" s="948">
        <f t="shared" ref="AC44" si="44">IFERROR(S44/I44,"0"%)</f>
        <v>0</v>
      </c>
      <c r="AD44" s="949">
        <f>IFERROR(T44/J44,"0"%)</f>
        <v>0</v>
      </c>
      <c r="AE44" s="929"/>
    </row>
    <row r="46" spans="1:31" ht="20.25" x14ac:dyDescent="0.3">
      <c r="A46" s="368"/>
    </row>
    <row r="47" spans="1:31" ht="20.25" x14ac:dyDescent="0.3">
      <c r="A47" s="368" t="s">
        <v>289</v>
      </c>
    </row>
    <row r="49" spans="1:1" ht="15.75" x14ac:dyDescent="0.25">
      <c r="A49" s="6" t="s">
        <v>296</v>
      </c>
    </row>
    <row r="51" spans="1:1" ht="15.75" x14ac:dyDescent="0.25">
      <c r="A51" s="6" t="s">
        <v>329</v>
      </c>
    </row>
    <row r="52" spans="1:1" ht="15.75" x14ac:dyDescent="0.25">
      <c r="A52" s="6" t="s">
        <v>330</v>
      </c>
    </row>
  </sheetData>
  <sheetProtection algorithmName="SHA-512" hashValue="2ur6fZHoXRnIDJy9LrnqCf2b5zOLuuvMsMCXAGOgDtTT/W2rXJMcuIi1mv+kaPkDbN7sPRt3HrslATsCLNdAKg==" saltValue="ANi/7K/nzljPnHgLmHnRIw==" spinCount="100000" sheet="1" objects="1" scenarios="1" selectLockedCells="1"/>
  <mergeCells count="22">
    <mergeCell ref="V12:AD12"/>
    <mergeCell ref="A3:S3"/>
    <mergeCell ref="B4:C4"/>
    <mergeCell ref="B5:E5"/>
    <mergeCell ref="B6:E6"/>
    <mergeCell ref="B7:E7"/>
    <mergeCell ref="B8:E8"/>
    <mergeCell ref="L8:R8"/>
    <mergeCell ref="AE11:AE16"/>
    <mergeCell ref="S5:Y5"/>
    <mergeCell ref="S8:Y8"/>
    <mergeCell ref="B9:E9"/>
    <mergeCell ref="L9:S9"/>
    <mergeCell ref="C12:D12"/>
    <mergeCell ref="G13:G14"/>
    <mergeCell ref="Q13:Q14"/>
    <mergeCell ref="AA13:AA14"/>
    <mergeCell ref="C11:J11"/>
    <mergeCell ref="E12:J12"/>
    <mergeCell ref="L11:T11"/>
    <mergeCell ref="L12:T12"/>
    <mergeCell ref="V11:AD11"/>
  </mergeCells>
  <pageMargins left="0.75" right="0.75" top="1" bottom="1" header="0.5" footer="0.5"/>
  <pageSetup scale="27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N274"/>
  <sheetViews>
    <sheetView zoomScale="90" zoomScaleNormal="90" zoomScaleSheetLayoutView="100" workbookViewId="0">
      <selection activeCell="I167" sqref="I167:M167"/>
    </sheetView>
  </sheetViews>
  <sheetFormatPr defaultRowHeight="15" x14ac:dyDescent="0.2"/>
  <cols>
    <col min="1" max="1" width="0.21875" style="107" customWidth="1"/>
    <col min="2" max="2" width="37.44140625" style="107" customWidth="1"/>
    <col min="3" max="4" width="10.77734375" style="107" customWidth="1"/>
    <col min="5" max="5" width="10.44140625" style="107" customWidth="1"/>
    <col min="6" max="6" width="23.6640625" style="107" customWidth="1"/>
    <col min="7" max="7" width="10.77734375" style="107" customWidth="1"/>
    <col min="8" max="8" width="10.109375" style="107" customWidth="1"/>
    <col min="9" max="9" width="8.88671875" style="107"/>
    <col min="10" max="10" width="8.88671875" style="107" customWidth="1"/>
    <col min="11" max="11" width="8.88671875" style="107"/>
    <col min="12" max="12" width="11.21875" style="107" customWidth="1"/>
    <col min="13" max="16384" width="8.88671875" style="107"/>
  </cols>
  <sheetData>
    <row r="1" spans="2:13" ht="23.25" x14ac:dyDescent="0.35">
      <c r="B1" s="1236" t="s">
        <v>263</v>
      </c>
      <c r="C1" s="1236"/>
      <c r="D1" s="1236"/>
      <c r="E1" s="1236"/>
      <c r="F1" s="1236"/>
      <c r="G1" s="1236"/>
      <c r="H1" s="1236"/>
      <c r="I1" s="1236"/>
      <c r="J1" s="1236"/>
      <c r="K1" s="1236"/>
      <c r="L1" s="1236"/>
      <c r="M1" s="1236"/>
    </row>
    <row r="2" spans="2:13" ht="15.75" x14ac:dyDescent="0.25">
      <c r="B2" s="1237" t="s">
        <v>385</v>
      </c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</row>
    <row r="3" spans="2:13" ht="15.75" thickBot="1" x14ac:dyDescent="0.25">
      <c r="B3" s="1238"/>
      <c r="C3" s="1238"/>
      <c r="D3" s="1238"/>
      <c r="E3" s="1238"/>
      <c r="F3" s="1238"/>
      <c r="G3" s="1238"/>
      <c r="H3" s="1238"/>
      <c r="I3" s="1238"/>
      <c r="J3" s="1238"/>
      <c r="K3" s="1238"/>
      <c r="L3" s="1238"/>
      <c r="M3" s="1238"/>
    </row>
    <row r="4" spans="2:13" ht="16.5" customHeight="1" thickBot="1" x14ac:dyDescent="0.3">
      <c r="B4" s="1246" t="s">
        <v>2</v>
      </c>
      <c r="C4" s="1247"/>
      <c r="D4" s="1239">
        <f>BUDGET!B5</f>
        <v>0</v>
      </c>
      <c r="E4" s="1240"/>
      <c r="F4" s="1240"/>
      <c r="G4" s="1240"/>
      <c r="H4" s="1240"/>
      <c r="I4" s="1240"/>
      <c r="J4" s="1240"/>
      <c r="K4" s="1240"/>
      <c r="L4" s="1240"/>
      <c r="M4" s="1241"/>
    </row>
    <row r="5" spans="2:13" ht="15.75" customHeight="1" thickBot="1" x14ac:dyDescent="0.3">
      <c r="B5" s="1248" t="s">
        <v>377</v>
      </c>
      <c r="C5" s="1249"/>
      <c r="D5" s="1242">
        <f>BUDGET!S1</f>
        <v>0</v>
      </c>
      <c r="E5" s="1243"/>
      <c r="F5" s="1243"/>
      <c r="G5" s="1243"/>
      <c r="H5" s="1243"/>
      <c r="I5" s="1243"/>
      <c r="J5" s="1243"/>
      <c r="K5" s="1243"/>
      <c r="L5" s="1243"/>
      <c r="M5" s="1244"/>
    </row>
    <row r="6" spans="2:13" x14ac:dyDescent="0.2">
      <c r="B6" s="1238"/>
      <c r="C6" s="1238"/>
      <c r="D6" s="1238"/>
      <c r="E6" s="1238"/>
      <c r="F6" s="1238"/>
      <c r="G6" s="1238"/>
      <c r="H6" s="1238"/>
      <c r="I6" s="1238"/>
      <c r="J6" s="1238"/>
      <c r="K6" s="1238"/>
      <c r="L6" s="1238"/>
      <c r="M6" s="1238"/>
    </row>
    <row r="7" spans="2:13" ht="15.75" x14ac:dyDescent="0.25">
      <c r="B7" s="232" t="s">
        <v>200</v>
      </c>
      <c r="C7" s="232"/>
      <c r="D7" s="1440"/>
      <c r="E7" s="1440"/>
      <c r="F7" s="1440"/>
      <c r="G7" s="1440"/>
      <c r="H7" s="1440"/>
      <c r="I7" s="1440"/>
      <c r="J7" s="1440"/>
      <c r="K7" s="1440"/>
      <c r="L7" s="1440"/>
      <c r="M7" s="1440"/>
    </row>
    <row r="8" spans="2:13" ht="16.5" thickBot="1" x14ac:dyDescent="0.3">
      <c r="B8" s="1448"/>
      <c r="C8" s="1449"/>
      <c r="D8" s="1441" t="s">
        <v>182</v>
      </c>
      <c r="E8" s="1441"/>
      <c r="F8" s="1441"/>
      <c r="G8" s="1441"/>
      <c r="H8" s="1441"/>
      <c r="I8" s="1441"/>
      <c r="J8" s="1441"/>
      <c r="K8" s="1441"/>
      <c r="L8" s="1441"/>
      <c r="M8" s="1441"/>
    </row>
    <row r="9" spans="2:13" ht="16.5" thickBot="1" x14ac:dyDescent="0.3">
      <c r="B9" s="233"/>
      <c r="C9" s="233"/>
      <c r="D9" s="950" t="s">
        <v>183</v>
      </c>
      <c r="E9" s="950"/>
      <c r="F9" s="951"/>
      <c r="G9" s="1442"/>
      <c r="H9" s="1443"/>
      <c r="I9" s="1443"/>
      <c r="J9" s="1444"/>
      <c r="K9" s="951"/>
      <c r="L9" s="951"/>
      <c r="M9" s="951"/>
    </row>
    <row r="10" spans="2:13" ht="16.5" thickBot="1" x14ac:dyDescent="0.3">
      <c r="B10" s="234"/>
      <c r="C10" s="234"/>
      <c r="D10" s="950" t="s">
        <v>184</v>
      </c>
      <c r="E10" s="950"/>
      <c r="F10" s="950"/>
      <c r="G10" s="1445"/>
      <c r="H10" s="1446"/>
      <c r="I10" s="1446"/>
      <c r="J10" s="1447"/>
      <c r="K10" s="950"/>
      <c r="L10" s="950"/>
      <c r="M10" s="950"/>
    </row>
    <row r="11" spans="2:13" ht="32.1" customHeight="1" thickBot="1" x14ac:dyDescent="0.4">
      <c r="B11" s="1209"/>
      <c r="C11" s="1209"/>
      <c r="D11" s="1209"/>
      <c r="E11" s="1209"/>
      <c r="F11" s="1209"/>
      <c r="G11" s="1209"/>
      <c r="H11" s="1209"/>
      <c r="I11" s="1209"/>
      <c r="J11" s="1209"/>
      <c r="K11" s="1209"/>
      <c r="L11" s="1209"/>
      <c r="M11" s="1209"/>
    </row>
    <row r="12" spans="2:13" ht="37.5" customHeight="1" thickBot="1" x14ac:dyDescent="0.25">
      <c r="B12" s="1250" t="s">
        <v>185</v>
      </c>
      <c r="C12" s="1251"/>
      <c r="D12" s="1257"/>
      <c r="E12" s="1258"/>
      <c r="F12" s="1258"/>
      <c r="G12" s="1258"/>
      <c r="H12" s="1258"/>
      <c r="I12" s="1258"/>
      <c r="J12" s="1258"/>
      <c r="K12" s="1258"/>
      <c r="L12" s="1258"/>
      <c r="M12" s="1259"/>
    </row>
    <row r="13" spans="2:13" ht="32.1" customHeight="1" thickBot="1" x14ac:dyDescent="0.4">
      <c r="B13" s="1260"/>
      <c r="C13" s="1260"/>
      <c r="D13" s="1260"/>
      <c r="E13" s="1260"/>
      <c r="F13" s="1260"/>
      <c r="G13" s="1260"/>
      <c r="H13" s="1260"/>
      <c r="I13" s="1260"/>
      <c r="J13" s="1260"/>
      <c r="K13" s="1260"/>
      <c r="L13" s="1260"/>
      <c r="M13" s="1260"/>
    </row>
    <row r="14" spans="2:13" ht="16.5" thickBot="1" x14ac:dyDescent="0.3">
      <c r="B14" s="715" t="s">
        <v>186</v>
      </c>
      <c r="C14" s="716"/>
      <c r="D14" s="716"/>
      <c r="E14" s="716"/>
      <c r="F14" s="1245" t="s">
        <v>264</v>
      </c>
      <c r="G14" s="1245"/>
      <c r="H14" s="1245"/>
      <c r="I14" s="1231">
        <f>BUDGET!D17</f>
        <v>0</v>
      </c>
      <c r="J14" s="1231"/>
      <c r="K14" s="1487" t="s">
        <v>269</v>
      </c>
      <c r="L14" s="1487"/>
      <c r="M14" s="993">
        <f>'AMENDED BUDGET'!H16</f>
        <v>0</v>
      </c>
    </row>
    <row r="15" spans="2:13" ht="16.5" thickBot="1" x14ac:dyDescent="0.3">
      <c r="B15" s="1017" t="s">
        <v>306</v>
      </c>
      <c r="C15" s="1018"/>
      <c r="D15" s="1019"/>
      <c r="E15" s="952"/>
      <c r="F15" s="1271" t="s">
        <v>265</v>
      </c>
      <c r="G15" s="1271"/>
      <c r="H15" s="1271"/>
      <c r="I15" s="1231">
        <f>BUDGET!C17</f>
        <v>0</v>
      </c>
      <c r="J15" s="1231"/>
      <c r="K15" s="1488" t="s">
        <v>268</v>
      </c>
      <c r="L15" s="1488"/>
      <c r="M15" s="994">
        <f>'AMENDED BUDGET'!G16</f>
        <v>0</v>
      </c>
    </row>
    <row r="16" spans="2:13" ht="16.5" thickBot="1" x14ac:dyDescent="0.3">
      <c r="B16" s="1020" t="s">
        <v>307</v>
      </c>
      <c r="C16" s="1021"/>
      <c r="D16" s="1022"/>
      <c r="E16" s="953"/>
      <c r="F16" s="1252" t="s">
        <v>266</v>
      </c>
      <c r="G16" s="1252"/>
      <c r="H16" s="1252"/>
      <c r="I16" s="1231">
        <f>BUDGET!B17</f>
        <v>0</v>
      </c>
      <c r="J16" s="1231"/>
      <c r="K16" s="1489" t="s">
        <v>267</v>
      </c>
      <c r="L16" s="1489"/>
      <c r="M16" s="994">
        <f>'AMENDED BUDGET'!F16</f>
        <v>0</v>
      </c>
    </row>
    <row r="17" spans="2:13" ht="16.5" customHeight="1" x14ac:dyDescent="0.2">
      <c r="B17" s="1450" t="s">
        <v>213</v>
      </c>
      <c r="C17" s="1301"/>
      <c r="D17" s="1199" t="s">
        <v>287</v>
      </c>
      <c r="E17" s="1203" t="s">
        <v>217</v>
      </c>
      <c r="F17" s="1204"/>
      <c r="G17" s="1199" t="s">
        <v>214</v>
      </c>
      <c r="H17" s="1201" t="s">
        <v>215</v>
      </c>
      <c r="I17" s="1199" t="s">
        <v>248</v>
      </c>
      <c r="J17" s="1253" t="s">
        <v>216</v>
      </c>
      <c r="K17" s="1254"/>
      <c r="L17" s="1255" t="s">
        <v>6</v>
      </c>
      <c r="M17" s="1453"/>
    </row>
    <row r="18" spans="2:13" x14ac:dyDescent="0.2">
      <c r="B18" s="1451"/>
      <c r="C18" s="1206"/>
      <c r="D18" s="1200"/>
      <c r="E18" s="1205"/>
      <c r="F18" s="1206"/>
      <c r="G18" s="1200"/>
      <c r="H18" s="1202"/>
      <c r="I18" s="1200"/>
      <c r="J18" s="726" t="s">
        <v>189</v>
      </c>
      <c r="K18" s="727" t="s">
        <v>44</v>
      </c>
      <c r="L18" s="728" t="s">
        <v>189</v>
      </c>
      <c r="M18" s="954" t="s">
        <v>44</v>
      </c>
    </row>
    <row r="19" spans="2:13" ht="25.5" customHeight="1" x14ac:dyDescent="0.2">
      <c r="B19" s="1452">
        <f>'AMENDED BREAKOUT1'!C11</f>
        <v>0</v>
      </c>
      <c r="C19" s="1304"/>
      <c r="D19" s="837">
        <f>'AMENDED BREAKOUT1'!E11</f>
        <v>0</v>
      </c>
      <c r="E19" s="1188">
        <f>'AMENDED BREAKOUT1'!D11</f>
        <v>0</v>
      </c>
      <c r="F19" s="1189"/>
      <c r="G19" s="816">
        <f>'AMENDED BREAKOUT1'!G11</f>
        <v>0</v>
      </c>
      <c r="H19" s="817">
        <f>'AMENDED BREAKOUT1'!H11</f>
        <v>0</v>
      </c>
      <c r="I19" s="818">
        <f>'AMENDED BREAKOUT1'!I11</f>
        <v>0</v>
      </c>
      <c r="J19" s="819">
        <f>IFERROR(K19/I19,"0"%)</f>
        <v>0</v>
      </c>
      <c r="K19" s="820">
        <f>'AMENDED BREAKOUT1'!K11</f>
        <v>0</v>
      </c>
      <c r="L19" s="819">
        <f>IFERROR(M19/I19,"0"%)</f>
        <v>0</v>
      </c>
      <c r="M19" s="995">
        <f>'AMENDED BREAKOUT1'!J11</f>
        <v>0</v>
      </c>
    </row>
    <row r="20" spans="2:13" ht="25.5" customHeight="1" x14ac:dyDescent="0.2">
      <c r="B20" s="1452">
        <f>'AMENDED BREAKOUT1'!C12</f>
        <v>0</v>
      </c>
      <c r="C20" s="1304"/>
      <c r="D20" s="837">
        <f>'AMENDED BREAKOUT1'!E12</f>
        <v>0</v>
      </c>
      <c r="E20" s="1188">
        <f>'AMENDED BREAKOUT1'!D12</f>
        <v>0</v>
      </c>
      <c r="F20" s="1189"/>
      <c r="G20" s="816">
        <f>'AMENDED BREAKOUT1'!G12</f>
        <v>0</v>
      </c>
      <c r="H20" s="817">
        <f>'AMENDED BREAKOUT1'!H12</f>
        <v>0</v>
      </c>
      <c r="I20" s="818">
        <f>'AMENDED BREAKOUT1'!I12</f>
        <v>0</v>
      </c>
      <c r="J20" s="819">
        <f t="shared" ref="J20:J34" si="0">IFERROR(K20/I20,"0"%)</f>
        <v>0</v>
      </c>
      <c r="K20" s="820">
        <f>'AMENDED BREAKOUT1'!K12</f>
        <v>0</v>
      </c>
      <c r="L20" s="819">
        <f>IFERROR(M20/I20,"0"%)</f>
        <v>0</v>
      </c>
      <c r="M20" s="995">
        <f>'AMENDED BREAKOUT1'!J12</f>
        <v>0</v>
      </c>
    </row>
    <row r="21" spans="2:13" ht="25.5" customHeight="1" x14ac:dyDescent="0.2">
      <c r="B21" s="1452">
        <f>'AMENDED BREAKOUT1'!C13</f>
        <v>0</v>
      </c>
      <c r="C21" s="1304"/>
      <c r="D21" s="837">
        <f>'AMENDED BREAKOUT1'!E13</f>
        <v>0</v>
      </c>
      <c r="E21" s="1188">
        <f>'AMENDED BREAKOUT1'!D13</f>
        <v>0</v>
      </c>
      <c r="F21" s="1189"/>
      <c r="G21" s="816">
        <f>'AMENDED BREAKOUT1'!G13</f>
        <v>0</v>
      </c>
      <c r="H21" s="817">
        <f>'AMENDED BREAKOUT1'!H13</f>
        <v>0</v>
      </c>
      <c r="I21" s="818">
        <f>'AMENDED BREAKOUT1'!I13</f>
        <v>0</v>
      </c>
      <c r="J21" s="819">
        <f t="shared" si="0"/>
        <v>0</v>
      </c>
      <c r="K21" s="820">
        <f>'AMENDED BREAKOUT1'!K13</f>
        <v>0</v>
      </c>
      <c r="L21" s="819">
        <f t="shared" ref="L21:L33" si="1">IFERROR(M21/I21,"0"%)</f>
        <v>0</v>
      </c>
      <c r="M21" s="995">
        <f>'AMENDED BREAKOUT1'!J13</f>
        <v>0</v>
      </c>
    </row>
    <row r="22" spans="2:13" ht="25.5" customHeight="1" x14ac:dyDescent="0.2">
      <c r="B22" s="1452">
        <f>'AMENDED BREAKOUT1'!C14</f>
        <v>0</v>
      </c>
      <c r="C22" s="1304"/>
      <c r="D22" s="837">
        <f>'AMENDED BREAKOUT1'!E14</f>
        <v>0</v>
      </c>
      <c r="E22" s="1188">
        <f>'AMENDED BREAKOUT1'!D14</f>
        <v>0</v>
      </c>
      <c r="F22" s="1189"/>
      <c r="G22" s="816">
        <f>'AMENDED BREAKOUT1'!G14</f>
        <v>0</v>
      </c>
      <c r="H22" s="817">
        <f>'AMENDED BREAKOUT1'!H14</f>
        <v>0</v>
      </c>
      <c r="I22" s="818">
        <f>'AMENDED BREAKOUT1'!I14</f>
        <v>0</v>
      </c>
      <c r="J22" s="819">
        <f t="shared" si="0"/>
        <v>0</v>
      </c>
      <c r="K22" s="820">
        <f>'AMENDED BREAKOUT1'!K14</f>
        <v>0</v>
      </c>
      <c r="L22" s="819">
        <f t="shared" si="1"/>
        <v>0</v>
      </c>
      <c r="M22" s="995">
        <f>'AMENDED BREAKOUT1'!J14</f>
        <v>0</v>
      </c>
    </row>
    <row r="23" spans="2:13" ht="25.5" customHeight="1" x14ac:dyDescent="0.2">
      <c r="B23" s="1452">
        <f>'AMENDED BREAKOUT1'!C15</f>
        <v>0</v>
      </c>
      <c r="C23" s="1304"/>
      <c r="D23" s="837">
        <f>'AMENDED BREAKOUT1'!E15</f>
        <v>0</v>
      </c>
      <c r="E23" s="1188">
        <f>'AMENDED BREAKOUT1'!D15</f>
        <v>0</v>
      </c>
      <c r="F23" s="1189"/>
      <c r="G23" s="816">
        <f>'AMENDED BREAKOUT1'!G15</f>
        <v>0</v>
      </c>
      <c r="H23" s="817">
        <f>'AMENDED BREAKOUT1'!H15</f>
        <v>0</v>
      </c>
      <c r="I23" s="818">
        <f>'AMENDED BREAKOUT1'!I15</f>
        <v>0</v>
      </c>
      <c r="J23" s="819">
        <f t="shared" si="0"/>
        <v>0</v>
      </c>
      <c r="K23" s="820">
        <f>'AMENDED BREAKOUT1'!K15</f>
        <v>0</v>
      </c>
      <c r="L23" s="819">
        <f t="shared" si="1"/>
        <v>0</v>
      </c>
      <c r="M23" s="995">
        <f>'AMENDED BREAKOUT1'!J15</f>
        <v>0</v>
      </c>
    </row>
    <row r="24" spans="2:13" ht="25.5" customHeight="1" x14ac:dyDescent="0.2">
      <c r="B24" s="1452">
        <f>'AMENDED BREAKOUT1'!C16</f>
        <v>0</v>
      </c>
      <c r="C24" s="1304"/>
      <c r="D24" s="837">
        <f>'AMENDED BREAKOUT1'!E16</f>
        <v>0</v>
      </c>
      <c r="E24" s="1188">
        <f>'AMENDED BREAKOUT1'!D16</f>
        <v>0</v>
      </c>
      <c r="F24" s="1189"/>
      <c r="G24" s="816">
        <f>'AMENDED BREAKOUT1'!G16</f>
        <v>0</v>
      </c>
      <c r="H24" s="817">
        <f>'AMENDED BREAKOUT1'!H16</f>
        <v>0</v>
      </c>
      <c r="I24" s="818">
        <f>'AMENDED BREAKOUT1'!I16</f>
        <v>0</v>
      </c>
      <c r="J24" s="819">
        <f t="shared" si="0"/>
        <v>0</v>
      </c>
      <c r="K24" s="820">
        <f>'AMENDED BREAKOUT1'!K16</f>
        <v>0</v>
      </c>
      <c r="L24" s="819">
        <f t="shared" si="1"/>
        <v>0</v>
      </c>
      <c r="M24" s="995">
        <f>'AMENDED BREAKOUT1'!J16</f>
        <v>0</v>
      </c>
    </row>
    <row r="25" spans="2:13" ht="25.5" customHeight="1" x14ac:dyDescent="0.2">
      <c r="B25" s="1452">
        <f>'AMENDED BREAKOUT1'!C17</f>
        <v>0</v>
      </c>
      <c r="C25" s="1304"/>
      <c r="D25" s="837">
        <f>'AMENDED BREAKOUT1'!E17</f>
        <v>0</v>
      </c>
      <c r="E25" s="1188">
        <f>'AMENDED BREAKOUT1'!D17</f>
        <v>0</v>
      </c>
      <c r="F25" s="1189"/>
      <c r="G25" s="816">
        <f>'AMENDED BREAKOUT1'!G17</f>
        <v>0</v>
      </c>
      <c r="H25" s="817">
        <f>'AMENDED BREAKOUT1'!H17</f>
        <v>0</v>
      </c>
      <c r="I25" s="818">
        <f>'AMENDED BREAKOUT1'!I17</f>
        <v>0</v>
      </c>
      <c r="J25" s="819">
        <f t="shared" si="0"/>
        <v>0</v>
      </c>
      <c r="K25" s="820">
        <f>'AMENDED BREAKOUT1'!K17</f>
        <v>0</v>
      </c>
      <c r="L25" s="819">
        <f t="shared" si="1"/>
        <v>0</v>
      </c>
      <c r="M25" s="995">
        <f>'AMENDED BREAKOUT1'!J17</f>
        <v>0</v>
      </c>
    </row>
    <row r="26" spans="2:13" ht="25.5" customHeight="1" x14ac:dyDescent="0.2">
      <c r="B26" s="1452">
        <f>'AMENDED BREAKOUT1'!C18</f>
        <v>0</v>
      </c>
      <c r="C26" s="1304"/>
      <c r="D26" s="837">
        <f>'AMENDED BREAKOUT1'!E18</f>
        <v>0</v>
      </c>
      <c r="E26" s="1188">
        <f>'AMENDED BREAKOUT1'!D18</f>
        <v>0</v>
      </c>
      <c r="F26" s="1189"/>
      <c r="G26" s="816">
        <f>'AMENDED BREAKOUT1'!G18</f>
        <v>0</v>
      </c>
      <c r="H26" s="817">
        <f>'AMENDED BREAKOUT1'!H18</f>
        <v>0</v>
      </c>
      <c r="I26" s="818">
        <f>'AMENDED BREAKOUT1'!I18</f>
        <v>0</v>
      </c>
      <c r="J26" s="819">
        <f t="shared" si="0"/>
        <v>0</v>
      </c>
      <c r="K26" s="820">
        <f>'AMENDED BREAKOUT1'!K18</f>
        <v>0</v>
      </c>
      <c r="L26" s="819">
        <f t="shared" si="1"/>
        <v>0</v>
      </c>
      <c r="M26" s="995">
        <f>'AMENDED BREAKOUT1'!J18</f>
        <v>0</v>
      </c>
    </row>
    <row r="27" spans="2:13" ht="25.5" customHeight="1" x14ac:dyDescent="0.2">
      <c r="B27" s="1452">
        <f>'AMENDED BREAKOUT1'!C19</f>
        <v>0</v>
      </c>
      <c r="C27" s="1304"/>
      <c r="D27" s="837">
        <f>'AMENDED BREAKOUT1'!E19</f>
        <v>0</v>
      </c>
      <c r="E27" s="1188">
        <f>'AMENDED BREAKOUT1'!D19</f>
        <v>0</v>
      </c>
      <c r="F27" s="1189"/>
      <c r="G27" s="816">
        <f>'AMENDED BREAKOUT1'!G19</f>
        <v>0</v>
      </c>
      <c r="H27" s="817">
        <f>'AMENDED BREAKOUT1'!H19</f>
        <v>0</v>
      </c>
      <c r="I27" s="818">
        <f>'AMENDED BREAKOUT1'!I19</f>
        <v>0</v>
      </c>
      <c r="J27" s="819">
        <f t="shared" si="0"/>
        <v>0</v>
      </c>
      <c r="K27" s="820">
        <f>'AMENDED BREAKOUT1'!K19</f>
        <v>0</v>
      </c>
      <c r="L27" s="819">
        <f t="shared" si="1"/>
        <v>0</v>
      </c>
      <c r="M27" s="995">
        <f>'AMENDED BREAKOUT1'!J19</f>
        <v>0</v>
      </c>
    </row>
    <row r="28" spans="2:13" ht="25.5" customHeight="1" x14ac:dyDescent="0.2">
      <c r="B28" s="1452">
        <f>'AMENDED BREAKOUT1'!C20</f>
        <v>0</v>
      </c>
      <c r="C28" s="1304"/>
      <c r="D28" s="837">
        <f>'AMENDED BREAKOUT1'!E20</f>
        <v>0</v>
      </c>
      <c r="E28" s="1188">
        <f>'AMENDED BREAKOUT1'!D20</f>
        <v>0</v>
      </c>
      <c r="F28" s="1189"/>
      <c r="G28" s="816">
        <f>'AMENDED BREAKOUT1'!G20</f>
        <v>0</v>
      </c>
      <c r="H28" s="817">
        <f>'AMENDED BREAKOUT1'!H20</f>
        <v>0</v>
      </c>
      <c r="I28" s="818">
        <f>'AMENDED BREAKOUT1'!I20</f>
        <v>0</v>
      </c>
      <c r="J28" s="819">
        <f t="shared" si="0"/>
        <v>0</v>
      </c>
      <c r="K28" s="820">
        <f>'AMENDED BREAKOUT1'!K20</f>
        <v>0</v>
      </c>
      <c r="L28" s="819">
        <f t="shared" si="1"/>
        <v>0</v>
      </c>
      <c r="M28" s="995">
        <f>'AMENDED BREAKOUT1'!J20</f>
        <v>0</v>
      </c>
    </row>
    <row r="29" spans="2:13" ht="25.5" customHeight="1" x14ac:dyDescent="0.2">
      <c r="B29" s="1452">
        <f>'AMENDED BREAKOUT1'!C21</f>
        <v>0</v>
      </c>
      <c r="C29" s="1304"/>
      <c r="D29" s="837">
        <f>'AMENDED BREAKOUT1'!E21</f>
        <v>0</v>
      </c>
      <c r="E29" s="1188">
        <f>'AMENDED BREAKOUT1'!D21</f>
        <v>0</v>
      </c>
      <c r="F29" s="1189"/>
      <c r="G29" s="816">
        <f>'AMENDED BREAKOUT1'!G21</f>
        <v>0</v>
      </c>
      <c r="H29" s="817">
        <f>'AMENDED BREAKOUT1'!H21</f>
        <v>0</v>
      </c>
      <c r="I29" s="818">
        <f>'AMENDED BREAKOUT1'!I21</f>
        <v>0</v>
      </c>
      <c r="J29" s="819">
        <f t="shared" si="0"/>
        <v>0</v>
      </c>
      <c r="K29" s="820">
        <f>'AMENDED BREAKOUT1'!K21</f>
        <v>0</v>
      </c>
      <c r="L29" s="819">
        <f t="shared" si="1"/>
        <v>0</v>
      </c>
      <c r="M29" s="995">
        <f>'AMENDED BREAKOUT1'!J21</f>
        <v>0</v>
      </c>
    </row>
    <row r="30" spans="2:13" ht="25.5" customHeight="1" x14ac:dyDescent="0.2">
      <c r="B30" s="1452">
        <f>'AMENDED BREAKOUT1'!C22</f>
        <v>0</v>
      </c>
      <c r="C30" s="1304"/>
      <c r="D30" s="837">
        <f>'AMENDED BREAKOUT1'!E22</f>
        <v>0</v>
      </c>
      <c r="E30" s="1188">
        <f>'AMENDED BREAKOUT1'!D22</f>
        <v>0</v>
      </c>
      <c r="F30" s="1189"/>
      <c r="G30" s="816">
        <f>'AMENDED BREAKOUT1'!G22</f>
        <v>0</v>
      </c>
      <c r="H30" s="817">
        <f>'AMENDED BREAKOUT1'!H22</f>
        <v>0</v>
      </c>
      <c r="I30" s="818">
        <f>'AMENDED BREAKOUT1'!I22</f>
        <v>0</v>
      </c>
      <c r="J30" s="819">
        <f t="shared" si="0"/>
        <v>0</v>
      </c>
      <c r="K30" s="820">
        <f>'AMENDED BREAKOUT1'!K22</f>
        <v>0</v>
      </c>
      <c r="L30" s="819">
        <f t="shared" si="1"/>
        <v>0</v>
      </c>
      <c r="M30" s="995">
        <f>'AMENDED BREAKOUT1'!J22</f>
        <v>0</v>
      </c>
    </row>
    <row r="31" spans="2:13" ht="25.5" customHeight="1" x14ac:dyDescent="0.2">
      <c r="B31" s="1452">
        <f>'AMENDED BREAKOUT1'!C23</f>
        <v>0</v>
      </c>
      <c r="C31" s="1304"/>
      <c r="D31" s="837">
        <f>'AMENDED BREAKOUT1'!E23</f>
        <v>0</v>
      </c>
      <c r="E31" s="1188">
        <f>'AMENDED BREAKOUT1'!D23</f>
        <v>0</v>
      </c>
      <c r="F31" s="1189"/>
      <c r="G31" s="816">
        <f>'AMENDED BREAKOUT1'!G23</f>
        <v>0</v>
      </c>
      <c r="H31" s="817">
        <f>'AMENDED BREAKOUT1'!H23</f>
        <v>0</v>
      </c>
      <c r="I31" s="818">
        <f>'AMENDED BREAKOUT1'!I23</f>
        <v>0</v>
      </c>
      <c r="J31" s="819">
        <f t="shared" si="0"/>
        <v>0</v>
      </c>
      <c r="K31" s="820">
        <f>'AMENDED BREAKOUT1'!K23</f>
        <v>0</v>
      </c>
      <c r="L31" s="819">
        <f t="shared" si="1"/>
        <v>0</v>
      </c>
      <c r="M31" s="995">
        <f>'AMENDED BREAKOUT1'!J23</f>
        <v>0</v>
      </c>
    </row>
    <row r="32" spans="2:13" ht="25.5" customHeight="1" x14ac:dyDescent="0.2">
      <c r="B32" s="1452">
        <f>'AMENDED BREAKOUT1'!C24</f>
        <v>0</v>
      </c>
      <c r="C32" s="1304"/>
      <c r="D32" s="837">
        <f>'AMENDED BREAKOUT1'!E24</f>
        <v>0</v>
      </c>
      <c r="E32" s="1188">
        <f>'AMENDED BREAKOUT1'!D24</f>
        <v>0</v>
      </c>
      <c r="F32" s="1189"/>
      <c r="G32" s="816">
        <f>'AMENDED BREAKOUT1'!G24</f>
        <v>0</v>
      </c>
      <c r="H32" s="817">
        <f>'AMENDED BREAKOUT1'!H24</f>
        <v>0</v>
      </c>
      <c r="I32" s="818">
        <f>'AMENDED BREAKOUT1'!I24</f>
        <v>0</v>
      </c>
      <c r="J32" s="819">
        <f t="shared" si="0"/>
        <v>0</v>
      </c>
      <c r="K32" s="820">
        <f>'AMENDED BREAKOUT1'!K24</f>
        <v>0</v>
      </c>
      <c r="L32" s="819">
        <f t="shared" si="1"/>
        <v>0</v>
      </c>
      <c r="M32" s="995">
        <f>'AMENDED BREAKOUT1'!J24</f>
        <v>0</v>
      </c>
    </row>
    <row r="33" spans="1:13" ht="25.5" customHeight="1" x14ac:dyDescent="0.2">
      <c r="B33" s="1452">
        <f>'AMENDED BREAKOUT1'!C25</f>
        <v>0</v>
      </c>
      <c r="C33" s="1304"/>
      <c r="D33" s="837">
        <f>'AMENDED BREAKOUT1'!E25</f>
        <v>0</v>
      </c>
      <c r="E33" s="1188">
        <f>'AMENDED BREAKOUT1'!D25</f>
        <v>0</v>
      </c>
      <c r="F33" s="1189"/>
      <c r="G33" s="816">
        <f>'AMENDED BREAKOUT1'!G25</f>
        <v>0</v>
      </c>
      <c r="H33" s="817">
        <f>'AMENDED BREAKOUT1'!H25</f>
        <v>0</v>
      </c>
      <c r="I33" s="818">
        <f>'AMENDED BREAKOUT1'!I25</f>
        <v>0</v>
      </c>
      <c r="J33" s="819">
        <f t="shared" si="0"/>
        <v>0</v>
      </c>
      <c r="K33" s="820">
        <f>'AMENDED BREAKOUT1'!K25</f>
        <v>0</v>
      </c>
      <c r="L33" s="819">
        <f t="shared" si="1"/>
        <v>0</v>
      </c>
      <c r="M33" s="995">
        <f>'AMENDED BREAKOUT1'!J25</f>
        <v>0</v>
      </c>
    </row>
    <row r="34" spans="1:13" ht="25.5" customHeight="1" x14ac:dyDescent="0.2">
      <c r="B34" s="1452">
        <f>'AMENDED BREAKOUT1'!C26</f>
        <v>0</v>
      </c>
      <c r="C34" s="1304"/>
      <c r="D34" s="837">
        <f>'AMENDED BREAKOUT1'!E26</f>
        <v>0</v>
      </c>
      <c r="E34" s="1188">
        <f>'AMENDED BREAKOUT1'!D26</f>
        <v>0</v>
      </c>
      <c r="F34" s="1189"/>
      <c r="G34" s="816">
        <f>'AMENDED BREAKOUT1'!G26</f>
        <v>0</v>
      </c>
      <c r="H34" s="817">
        <f>'AMENDED BREAKOUT1'!H26</f>
        <v>0</v>
      </c>
      <c r="I34" s="818">
        <f>'AMENDED BREAKOUT1'!I26</f>
        <v>0</v>
      </c>
      <c r="J34" s="819">
        <f t="shared" si="0"/>
        <v>0</v>
      </c>
      <c r="K34" s="820">
        <f>'AMENDED BREAKOUT1'!K26</f>
        <v>0</v>
      </c>
      <c r="L34" s="819">
        <f>IFERROR(M34/I34,"0"%)</f>
        <v>0</v>
      </c>
      <c r="M34" s="995">
        <f>'AMENDED BREAKOUT1'!J26</f>
        <v>0</v>
      </c>
    </row>
    <row r="35" spans="1:13" ht="25.5" customHeight="1" thickBot="1" x14ac:dyDescent="0.25">
      <c r="B35" s="1456">
        <f>'AMENDED BREAKOUT1'!C27</f>
        <v>0</v>
      </c>
      <c r="C35" s="1457"/>
      <c r="D35" s="1002">
        <f>'AMENDED BREAKOUT1'!E27</f>
        <v>0</v>
      </c>
      <c r="E35" s="1454">
        <f>'AMENDED BREAKOUT1'!D27</f>
        <v>0</v>
      </c>
      <c r="F35" s="1455"/>
      <c r="G35" s="996">
        <f>'AMENDED BREAKOUT1'!G27</f>
        <v>0</v>
      </c>
      <c r="H35" s="997">
        <f>'AMENDED BREAKOUT1'!H27</f>
        <v>0</v>
      </c>
      <c r="I35" s="998">
        <f>'AMENDED BREAKOUT1'!I27</f>
        <v>0</v>
      </c>
      <c r="J35" s="999">
        <f>IFERROR(K35/I35,"0"%)</f>
        <v>0</v>
      </c>
      <c r="K35" s="1000">
        <f>'AMENDED BREAKOUT1'!K27</f>
        <v>0</v>
      </c>
      <c r="L35" s="999">
        <f>IFERROR(M35/I35,"0"%)</f>
        <v>0</v>
      </c>
      <c r="M35" s="1001">
        <f>'AMENDED BREAKOUT1'!J27</f>
        <v>0</v>
      </c>
    </row>
    <row r="36" spans="1:13" ht="32.1" customHeight="1" thickBot="1" x14ac:dyDescent="0.4">
      <c r="B36" s="1209"/>
      <c r="C36" s="1209"/>
      <c r="D36" s="1209"/>
      <c r="E36" s="1209"/>
      <c r="F36" s="1209"/>
      <c r="G36" s="1209"/>
      <c r="H36" s="1209"/>
      <c r="I36" s="1209"/>
      <c r="J36" s="1209"/>
      <c r="K36" s="1209"/>
      <c r="L36" s="1209"/>
      <c r="M36" s="1209"/>
    </row>
    <row r="37" spans="1:13" s="252" customFormat="1" ht="15.75" customHeight="1" thickBot="1" x14ac:dyDescent="0.3">
      <c r="B37" s="1210" t="s">
        <v>324</v>
      </c>
      <c r="C37" s="1211"/>
      <c r="D37" s="1211"/>
      <c r="E37" s="730"/>
      <c r="F37" s="1214" t="s">
        <v>264</v>
      </c>
      <c r="G37" s="1214"/>
      <c r="H37" s="1214"/>
      <c r="I37" s="829">
        <f>BUDGET!D20</f>
        <v>0</v>
      </c>
      <c r="J37" s="1215" t="s">
        <v>273</v>
      </c>
      <c r="K37" s="1215"/>
      <c r="L37" s="1215"/>
      <c r="M37" s="830">
        <f>M47</f>
        <v>0</v>
      </c>
    </row>
    <row r="38" spans="1:13" s="252" customFormat="1" ht="16.5" thickBot="1" x14ac:dyDescent="0.3">
      <c r="B38" s="1212"/>
      <c r="C38" s="1213"/>
      <c r="D38" s="1213"/>
      <c r="E38" s="731"/>
      <c r="F38" s="1216" t="s">
        <v>272</v>
      </c>
      <c r="G38" s="1216"/>
      <c r="H38" s="1216"/>
      <c r="I38" s="829">
        <f>BUDGET!C20</f>
        <v>0</v>
      </c>
      <c r="J38" s="1217" t="s">
        <v>268</v>
      </c>
      <c r="K38" s="1217"/>
      <c r="L38" s="1217"/>
      <c r="M38" s="831">
        <f>E47</f>
        <v>0</v>
      </c>
    </row>
    <row r="39" spans="1:13" s="252" customFormat="1" ht="16.5" thickBot="1" x14ac:dyDescent="0.3">
      <c r="B39" s="1461"/>
      <c r="C39" s="1462"/>
      <c r="D39" s="1462"/>
      <c r="E39" s="955"/>
      <c r="F39" s="956"/>
      <c r="G39" s="957" t="s">
        <v>266</v>
      </c>
      <c r="H39" s="957"/>
      <c r="I39" s="829">
        <f>BUDGET!B20</f>
        <v>0</v>
      </c>
      <c r="J39" s="1217" t="s">
        <v>267</v>
      </c>
      <c r="K39" s="1217"/>
      <c r="L39" s="1217"/>
      <c r="M39" s="831">
        <f>E48</f>
        <v>0</v>
      </c>
    </row>
    <row r="40" spans="1:13" s="252" customFormat="1" ht="16.5" customHeight="1" thickBot="1" x14ac:dyDescent="0.3">
      <c r="B40" s="958"/>
      <c r="C40" s="955"/>
      <c r="D40" s="955"/>
      <c r="E40" s="955"/>
      <c r="F40" s="956"/>
      <c r="G40" s="1465" t="s">
        <v>270</v>
      </c>
      <c r="H40" s="1465"/>
      <c r="I40" s="1003">
        <f>'BUDGET NARRATIVE'!M41</f>
        <v>0</v>
      </c>
      <c r="J40" s="960"/>
      <c r="K40" s="1465" t="s">
        <v>270</v>
      </c>
      <c r="L40" s="1465"/>
      <c r="M40" s="831">
        <f>M47</f>
        <v>0</v>
      </c>
    </row>
    <row r="41" spans="1:13" s="252" customFormat="1" ht="16.5" thickBot="1" x14ac:dyDescent="0.3">
      <c r="B41" s="959"/>
      <c r="C41" s="732"/>
      <c r="D41" s="732"/>
      <c r="E41" s="732"/>
      <c r="F41" s="733"/>
      <c r="G41" s="1295" t="s">
        <v>271</v>
      </c>
      <c r="H41" s="1295"/>
      <c r="I41" s="1003">
        <f>'BUDGET NARRATIVE'!E41</f>
        <v>0</v>
      </c>
      <c r="J41" s="961"/>
      <c r="K41" s="1295" t="s">
        <v>271</v>
      </c>
      <c r="L41" s="1295"/>
      <c r="M41" s="831">
        <f>E47</f>
        <v>0</v>
      </c>
    </row>
    <row r="42" spans="1:13" s="252" customFormat="1" ht="15" customHeight="1" x14ac:dyDescent="0.2">
      <c r="A42" s="336"/>
      <c r="B42" s="1466" t="s">
        <v>190</v>
      </c>
      <c r="C42" s="1467"/>
      <c r="D42" s="1467"/>
      <c r="E42" s="1467"/>
      <c r="F42" s="1467"/>
      <c r="G42" s="1467"/>
      <c r="H42" s="1467"/>
      <c r="I42" s="962"/>
      <c r="J42" s="963"/>
      <c r="K42" s="1464"/>
      <c r="L42" s="1464"/>
      <c r="M42" s="964"/>
    </row>
    <row r="43" spans="1:13" s="252" customFormat="1" ht="15.75" customHeight="1" thickBot="1" x14ac:dyDescent="0.25">
      <c r="A43" s="337"/>
      <c r="B43" s="1468"/>
      <c r="C43" s="1469"/>
      <c r="D43" s="1469"/>
      <c r="E43" s="1469"/>
      <c r="F43" s="1469"/>
      <c r="G43" s="1469"/>
      <c r="H43" s="1469"/>
      <c r="I43" s="965"/>
      <c r="J43" s="966"/>
      <c r="K43" s="1295"/>
      <c r="L43" s="1295"/>
      <c r="M43" s="967"/>
    </row>
    <row r="44" spans="1:13" s="252" customFormat="1" ht="15.75" thickBot="1" x14ac:dyDescent="0.25">
      <c r="B44" s="1305" t="s">
        <v>188</v>
      </c>
      <c r="C44" s="1306"/>
      <c r="D44" s="334" t="s">
        <v>44</v>
      </c>
      <c r="E44" s="334" t="s">
        <v>189</v>
      </c>
      <c r="F44" s="335"/>
      <c r="G44" s="255"/>
      <c r="H44" s="1463" t="s">
        <v>210</v>
      </c>
      <c r="I44" s="1463"/>
      <c r="J44" s="1463"/>
      <c r="K44" s="1463"/>
      <c r="L44" s="334" t="s">
        <v>44</v>
      </c>
      <c r="M44" s="333" t="s">
        <v>189</v>
      </c>
    </row>
    <row r="45" spans="1:13" s="252" customFormat="1" x14ac:dyDescent="0.2">
      <c r="B45" s="1307" t="s">
        <v>212</v>
      </c>
      <c r="C45" s="1308"/>
      <c r="D45" s="832">
        <f>ROUND(M16*E45,0)</f>
        <v>0</v>
      </c>
      <c r="E45" s="833"/>
      <c r="F45" s="263"/>
      <c r="G45" s="256"/>
      <c r="H45" s="1322" t="s">
        <v>219</v>
      </c>
      <c r="I45" s="1322"/>
      <c r="J45" s="1322"/>
      <c r="K45" s="1322"/>
      <c r="L45" s="832">
        <f>ROUND(M14*M45,0)</f>
        <v>0</v>
      </c>
      <c r="M45" s="835"/>
    </row>
    <row r="46" spans="1:13" s="252" customFormat="1" x14ac:dyDescent="0.2">
      <c r="B46" s="1309" t="s">
        <v>218</v>
      </c>
      <c r="C46" s="1310"/>
      <c r="D46" s="832">
        <f>ROUND(M16*E46,0)</f>
        <v>0</v>
      </c>
      <c r="E46" s="834"/>
      <c r="F46" s="263"/>
      <c r="G46" s="256"/>
      <c r="H46" s="1323" t="s">
        <v>218</v>
      </c>
      <c r="I46" s="1323"/>
      <c r="J46" s="1323"/>
      <c r="K46" s="1323"/>
      <c r="L46" s="832">
        <f>ROUND(M14*M46,0)</f>
        <v>0</v>
      </c>
      <c r="M46" s="836"/>
    </row>
    <row r="47" spans="1:13" s="252" customFormat="1" ht="15.75" customHeight="1" thickBot="1" x14ac:dyDescent="0.25">
      <c r="B47" s="1311" t="s">
        <v>191</v>
      </c>
      <c r="C47" s="1312"/>
      <c r="D47" s="257">
        <f>SUM(D45:D46)</f>
        <v>0</v>
      </c>
      <c r="E47" s="258">
        <f>SUM(E45:E46)</f>
        <v>0</v>
      </c>
      <c r="F47" s="262"/>
      <c r="G47" s="259"/>
      <c r="H47" s="1324" t="s">
        <v>191</v>
      </c>
      <c r="I47" s="1324"/>
      <c r="J47" s="1324"/>
      <c r="K47" s="1324"/>
      <c r="L47" s="257">
        <f>SUM(L45:L46)</f>
        <v>0</v>
      </c>
      <c r="M47" s="260">
        <f>SUM(M45:M46)</f>
        <v>0</v>
      </c>
    </row>
    <row r="48" spans="1:13" s="252" customFormat="1" ht="16.5" thickTop="1" thickBot="1" x14ac:dyDescent="0.25">
      <c r="B48" s="1182"/>
      <c r="C48" s="1183"/>
      <c r="D48" s="1183"/>
      <c r="E48" s="1183"/>
      <c r="F48" s="1184"/>
      <c r="G48" s="253"/>
      <c r="H48" s="1183"/>
      <c r="I48" s="1183"/>
      <c r="J48" s="1183"/>
      <c r="K48" s="1183"/>
      <c r="L48" s="1183"/>
      <c r="M48" s="1185"/>
    </row>
    <row r="49" spans="2:13" x14ac:dyDescent="0.2">
      <c r="B49" s="1458" t="s">
        <v>206</v>
      </c>
      <c r="C49" s="1459"/>
      <c r="D49" s="1459"/>
      <c r="E49" s="1459"/>
      <c r="F49" s="1459"/>
      <c r="G49" s="1459"/>
      <c r="H49" s="1459"/>
      <c r="I49" s="1459"/>
      <c r="J49" s="1459"/>
      <c r="K49" s="1459"/>
      <c r="L49" s="1459"/>
      <c r="M49" s="1460"/>
    </row>
    <row r="50" spans="2:13" x14ac:dyDescent="0.2">
      <c r="B50" s="1159"/>
      <c r="C50" s="1160"/>
      <c r="D50" s="1160"/>
      <c r="E50" s="1160"/>
      <c r="F50" s="1160"/>
      <c r="G50" s="1160"/>
      <c r="H50" s="1160"/>
      <c r="I50" s="1160"/>
      <c r="J50" s="1160"/>
      <c r="K50" s="1160"/>
      <c r="L50" s="1160"/>
      <c r="M50" s="1161"/>
    </row>
    <row r="51" spans="2:13" x14ac:dyDescent="0.2">
      <c r="B51" s="1159"/>
      <c r="C51" s="1160"/>
      <c r="D51" s="1160"/>
      <c r="E51" s="1160"/>
      <c r="F51" s="1160"/>
      <c r="G51" s="1160"/>
      <c r="H51" s="1160"/>
      <c r="I51" s="1160"/>
      <c r="J51" s="1160"/>
      <c r="K51" s="1160"/>
      <c r="L51" s="1160"/>
      <c r="M51" s="1161"/>
    </row>
    <row r="52" spans="2:13" ht="15.75" thickBot="1" x14ac:dyDescent="0.25">
      <c r="B52" s="1190"/>
      <c r="C52" s="1191"/>
      <c r="D52" s="1191"/>
      <c r="E52" s="1191"/>
      <c r="F52" s="1191"/>
      <c r="G52" s="1191"/>
      <c r="H52" s="1191"/>
      <c r="I52" s="1191"/>
      <c r="J52" s="1191"/>
      <c r="K52" s="1191"/>
      <c r="L52" s="1191"/>
      <c r="M52" s="1192"/>
    </row>
    <row r="53" spans="2:13" ht="32.1" customHeight="1" thickBot="1" x14ac:dyDescent="0.25">
      <c r="B53" s="1219"/>
      <c r="C53" s="1219"/>
      <c r="D53" s="1219"/>
      <c r="E53" s="1219"/>
      <c r="F53" s="1219"/>
      <c r="G53" s="1219"/>
      <c r="H53" s="1219"/>
      <c r="I53" s="1219"/>
      <c r="J53" s="1219"/>
      <c r="K53" s="1219"/>
      <c r="L53" s="1219"/>
      <c r="M53" s="1219"/>
    </row>
    <row r="54" spans="2:13" ht="16.5" customHeight="1" thickBot="1" x14ac:dyDescent="0.3">
      <c r="B54" s="715" t="s">
        <v>25</v>
      </c>
      <c r="C54" s="716"/>
      <c r="D54" s="716"/>
      <c r="E54" s="716"/>
      <c r="F54" s="1193" t="s">
        <v>264</v>
      </c>
      <c r="G54" s="1193"/>
      <c r="H54" s="1193"/>
      <c r="I54" s="839">
        <f>BUDGET!D21</f>
        <v>0</v>
      </c>
      <c r="J54" s="1215" t="s">
        <v>273</v>
      </c>
      <c r="K54" s="1215"/>
      <c r="L54" s="1215"/>
      <c r="M54" s="1004">
        <f>'AMENDED BUDGET'!H20</f>
        <v>0</v>
      </c>
    </row>
    <row r="55" spans="2:13" ht="16.5" customHeight="1" thickBot="1" x14ac:dyDescent="0.3">
      <c r="B55" s="717"/>
      <c r="C55" s="718"/>
      <c r="D55" s="718"/>
      <c r="E55" s="718"/>
      <c r="F55" s="1194" t="s">
        <v>272</v>
      </c>
      <c r="G55" s="1194"/>
      <c r="H55" s="1194"/>
      <c r="I55" s="840">
        <f>BUDGET!C21</f>
        <v>0</v>
      </c>
      <c r="J55" s="1217" t="s">
        <v>268</v>
      </c>
      <c r="K55" s="1217"/>
      <c r="L55" s="1217"/>
      <c r="M55" s="1004">
        <f>'AMENDED BUDGET'!G20</f>
        <v>0</v>
      </c>
    </row>
    <row r="56" spans="2:13" ht="16.5" customHeight="1" thickBot="1" x14ac:dyDescent="0.3">
      <c r="B56" s="719"/>
      <c r="C56" s="720"/>
      <c r="D56" s="720"/>
      <c r="E56" s="720"/>
      <c r="F56" s="1195" t="s">
        <v>266</v>
      </c>
      <c r="G56" s="1195"/>
      <c r="H56" s="1195"/>
      <c r="I56" s="840">
        <f>BUDGET!B21</f>
        <v>0</v>
      </c>
      <c r="J56" s="1217" t="s">
        <v>267</v>
      </c>
      <c r="K56" s="1217"/>
      <c r="L56" s="1217"/>
      <c r="M56" s="1005">
        <f>'AMENDED BUDGET'!F20</f>
        <v>0</v>
      </c>
    </row>
    <row r="57" spans="2:13" x14ac:dyDescent="0.2">
      <c r="B57" s="1490"/>
      <c r="C57" s="1491"/>
      <c r="D57" s="1491"/>
      <c r="E57" s="1491"/>
      <c r="F57" s="1491"/>
      <c r="G57" s="1491"/>
      <c r="H57" s="1491"/>
      <c r="I57" s="1491"/>
      <c r="J57" s="1491"/>
      <c r="K57" s="1491"/>
      <c r="L57" s="1491"/>
      <c r="M57" s="1492"/>
    </row>
    <row r="58" spans="2:13" x14ac:dyDescent="0.2">
      <c r="B58" s="1159"/>
      <c r="C58" s="1160"/>
      <c r="D58" s="1160"/>
      <c r="E58" s="1160"/>
      <c r="F58" s="1160"/>
      <c r="G58" s="1160"/>
      <c r="H58" s="1160"/>
      <c r="I58" s="1160"/>
      <c r="J58" s="1160"/>
      <c r="K58" s="1160"/>
      <c r="L58" s="1160"/>
      <c r="M58" s="1161"/>
    </row>
    <row r="59" spans="2:13" x14ac:dyDescent="0.2">
      <c r="B59" s="1159"/>
      <c r="C59" s="1160"/>
      <c r="D59" s="1160"/>
      <c r="E59" s="1160"/>
      <c r="F59" s="1160"/>
      <c r="G59" s="1160"/>
      <c r="H59" s="1160"/>
      <c r="I59" s="1160"/>
      <c r="J59" s="1160"/>
      <c r="K59" s="1160"/>
      <c r="L59" s="1160"/>
      <c r="M59" s="1161"/>
    </row>
    <row r="60" spans="2:13" x14ac:dyDescent="0.2">
      <c r="B60" s="1159"/>
      <c r="C60" s="1160"/>
      <c r="D60" s="1160"/>
      <c r="E60" s="1160"/>
      <c r="F60" s="1160"/>
      <c r="G60" s="1160"/>
      <c r="H60" s="1160"/>
      <c r="I60" s="1160"/>
      <c r="J60" s="1160"/>
      <c r="K60" s="1160"/>
      <c r="L60" s="1160"/>
      <c r="M60" s="1161"/>
    </row>
    <row r="61" spans="2:13" x14ac:dyDescent="0.2">
      <c r="B61" s="1225"/>
      <c r="C61" s="1226"/>
      <c r="D61" s="1226"/>
      <c r="E61" s="1226"/>
      <c r="F61" s="1226"/>
      <c r="G61" s="1226"/>
      <c r="H61" s="1226"/>
      <c r="I61" s="1226"/>
      <c r="J61" s="1226"/>
      <c r="K61" s="1226"/>
      <c r="L61" s="1226"/>
      <c r="M61" s="1227"/>
    </row>
    <row r="62" spans="2:13" x14ac:dyDescent="0.2">
      <c r="B62" s="1225"/>
      <c r="C62" s="1226"/>
      <c r="D62" s="1226"/>
      <c r="E62" s="1226"/>
      <c r="F62" s="1226"/>
      <c r="G62" s="1226"/>
      <c r="H62" s="1226"/>
      <c r="I62" s="1226"/>
      <c r="J62" s="1226"/>
      <c r="K62" s="1226"/>
      <c r="L62" s="1226"/>
      <c r="M62" s="1227"/>
    </row>
    <row r="63" spans="2:13" x14ac:dyDescent="0.2">
      <c r="B63" s="1225"/>
      <c r="C63" s="1226"/>
      <c r="D63" s="1226"/>
      <c r="E63" s="1226"/>
      <c r="F63" s="1226"/>
      <c r="G63" s="1226"/>
      <c r="H63" s="1226"/>
      <c r="I63" s="1226"/>
      <c r="J63" s="1226"/>
      <c r="K63" s="1226"/>
      <c r="L63" s="1226"/>
      <c r="M63" s="1227"/>
    </row>
    <row r="64" spans="2:13" x14ac:dyDescent="0.2">
      <c r="B64" s="1225"/>
      <c r="C64" s="1226"/>
      <c r="D64" s="1226"/>
      <c r="E64" s="1226"/>
      <c r="F64" s="1226"/>
      <c r="G64" s="1226"/>
      <c r="H64" s="1226"/>
      <c r="I64" s="1226"/>
      <c r="J64" s="1226"/>
      <c r="K64" s="1226"/>
      <c r="L64" s="1226"/>
      <c r="M64" s="1227"/>
    </row>
    <row r="65" spans="2:13" x14ac:dyDescent="0.2">
      <c r="B65" s="1225"/>
      <c r="C65" s="1226"/>
      <c r="D65" s="1226"/>
      <c r="E65" s="1226"/>
      <c r="F65" s="1226"/>
      <c r="G65" s="1226"/>
      <c r="H65" s="1226"/>
      <c r="I65" s="1226"/>
      <c r="J65" s="1226"/>
      <c r="K65" s="1226"/>
      <c r="L65" s="1226"/>
      <c r="M65" s="1227"/>
    </row>
    <row r="66" spans="2:13" x14ac:dyDescent="0.2">
      <c r="B66" s="1225"/>
      <c r="C66" s="1226"/>
      <c r="D66" s="1226"/>
      <c r="E66" s="1226"/>
      <c r="F66" s="1226"/>
      <c r="G66" s="1226"/>
      <c r="H66" s="1226"/>
      <c r="I66" s="1226"/>
      <c r="J66" s="1226"/>
      <c r="K66" s="1226"/>
      <c r="L66" s="1226"/>
      <c r="M66" s="1227"/>
    </row>
    <row r="67" spans="2:13" x14ac:dyDescent="0.2">
      <c r="B67" s="1225"/>
      <c r="C67" s="1226"/>
      <c r="D67" s="1226"/>
      <c r="E67" s="1226"/>
      <c r="F67" s="1226"/>
      <c r="G67" s="1226"/>
      <c r="H67" s="1226"/>
      <c r="I67" s="1226"/>
      <c r="J67" s="1226"/>
      <c r="K67" s="1226"/>
      <c r="L67" s="1226"/>
      <c r="M67" s="1227"/>
    </row>
    <row r="68" spans="2:13" x14ac:dyDescent="0.2">
      <c r="B68" s="1225"/>
      <c r="C68" s="1226"/>
      <c r="D68" s="1226"/>
      <c r="E68" s="1226"/>
      <c r="F68" s="1226"/>
      <c r="G68" s="1226"/>
      <c r="H68" s="1226"/>
      <c r="I68" s="1226"/>
      <c r="J68" s="1226"/>
      <c r="K68" s="1226"/>
      <c r="L68" s="1226"/>
      <c r="M68" s="1227"/>
    </row>
    <row r="69" spans="2:13" x14ac:dyDescent="0.2">
      <c r="B69" s="1225"/>
      <c r="C69" s="1226"/>
      <c r="D69" s="1226"/>
      <c r="E69" s="1226"/>
      <c r="F69" s="1226"/>
      <c r="G69" s="1226"/>
      <c r="H69" s="1226"/>
      <c r="I69" s="1226"/>
      <c r="J69" s="1226"/>
      <c r="K69" s="1226"/>
      <c r="L69" s="1226"/>
      <c r="M69" s="1227"/>
    </row>
    <row r="70" spans="2:13" x14ac:dyDescent="0.2">
      <c r="B70" s="1225"/>
      <c r="C70" s="1226"/>
      <c r="D70" s="1226"/>
      <c r="E70" s="1226"/>
      <c r="F70" s="1226"/>
      <c r="G70" s="1226"/>
      <c r="H70" s="1226"/>
      <c r="I70" s="1226"/>
      <c r="J70" s="1226"/>
      <c r="K70" s="1226"/>
      <c r="L70" s="1226"/>
      <c r="M70" s="1227"/>
    </row>
    <row r="71" spans="2:13" x14ac:dyDescent="0.2">
      <c r="B71" s="1225"/>
      <c r="C71" s="1226"/>
      <c r="D71" s="1226"/>
      <c r="E71" s="1226"/>
      <c r="F71" s="1226"/>
      <c r="G71" s="1226"/>
      <c r="H71" s="1226"/>
      <c r="I71" s="1226"/>
      <c r="J71" s="1226"/>
      <c r="K71" s="1226"/>
      <c r="L71" s="1226"/>
      <c r="M71" s="1227"/>
    </row>
    <row r="72" spans="2:13" x14ac:dyDescent="0.2">
      <c r="B72" s="1225"/>
      <c r="C72" s="1226"/>
      <c r="D72" s="1226"/>
      <c r="E72" s="1226"/>
      <c r="F72" s="1226"/>
      <c r="G72" s="1226"/>
      <c r="H72" s="1226"/>
      <c r="I72" s="1226"/>
      <c r="J72" s="1226"/>
      <c r="K72" s="1226"/>
      <c r="L72" s="1226"/>
      <c r="M72" s="1227"/>
    </row>
    <row r="73" spans="2:13" x14ac:dyDescent="0.2">
      <c r="B73" s="1225"/>
      <c r="C73" s="1226"/>
      <c r="D73" s="1226"/>
      <c r="E73" s="1226"/>
      <c r="F73" s="1226"/>
      <c r="G73" s="1226"/>
      <c r="H73" s="1226"/>
      <c r="I73" s="1226"/>
      <c r="J73" s="1226"/>
      <c r="K73" s="1226"/>
      <c r="L73" s="1226"/>
      <c r="M73" s="1227"/>
    </row>
    <row r="74" spans="2:13" x14ac:dyDescent="0.2">
      <c r="B74" s="1225"/>
      <c r="C74" s="1226"/>
      <c r="D74" s="1226"/>
      <c r="E74" s="1226"/>
      <c r="F74" s="1226"/>
      <c r="G74" s="1226"/>
      <c r="H74" s="1226"/>
      <c r="I74" s="1226"/>
      <c r="J74" s="1226"/>
      <c r="K74" s="1226"/>
      <c r="L74" s="1226"/>
      <c r="M74" s="1227"/>
    </row>
    <row r="75" spans="2:13" x14ac:dyDescent="0.2">
      <c r="B75" s="1159"/>
      <c r="C75" s="1160"/>
      <c r="D75" s="1160"/>
      <c r="E75" s="1160"/>
      <c r="F75" s="1160"/>
      <c r="G75" s="1160"/>
      <c r="H75" s="1160"/>
      <c r="I75" s="1160"/>
      <c r="J75" s="1160"/>
      <c r="K75" s="1160"/>
      <c r="L75" s="1160"/>
      <c r="M75" s="1161"/>
    </row>
    <row r="76" spans="2:13" x14ac:dyDescent="0.2">
      <c r="B76" s="1159"/>
      <c r="C76" s="1160"/>
      <c r="D76" s="1160"/>
      <c r="E76" s="1160"/>
      <c r="F76" s="1160"/>
      <c r="G76" s="1160"/>
      <c r="H76" s="1160"/>
      <c r="I76" s="1160"/>
      <c r="J76" s="1160"/>
      <c r="K76" s="1160"/>
      <c r="L76" s="1160"/>
      <c r="M76" s="1161"/>
    </row>
    <row r="77" spans="2:13" x14ac:dyDescent="0.2">
      <c r="B77" s="1159"/>
      <c r="C77" s="1160"/>
      <c r="D77" s="1160"/>
      <c r="E77" s="1160"/>
      <c r="F77" s="1160"/>
      <c r="G77" s="1160"/>
      <c r="H77" s="1160"/>
      <c r="I77" s="1160"/>
      <c r="J77" s="1160"/>
      <c r="K77" s="1160"/>
      <c r="L77" s="1160"/>
      <c r="M77" s="1161"/>
    </row>
    <row r="78" spans="2:13" x14ac:dyDescent="0.2">
      <c r="B78" s="1159"/>
      <c r="C78" s="1160"/>
      <c r="D78" s="1160"/>
      <c r="E78" s="1160"/>
      <c r="F78" s="1160"/>
      <c r="G78" s="1160"/>
      <c r="H78" s="1160"/>
      <c r="I78" s="1160"/>
      <c r="J78" s="1160"/>
      <c r="K78" s="1160"/>
      <c r="L78" s="1160"/>
      <c r="M78" s="1161"/>
    </row>
    <row r="79" spans="2:13" ht="15.75" thickBot="1" x14ac:dyDescent="0.25">
      <c r="B79" s="1190"/>
      <c r="C79" s="1191"/>
      <c r="D79" s="1191"/>
      <c r="E79" s="1191"/>
      <c r="F79" s="1191"/>
      <c r="G79" s="1191"/>
      <c r="H79" s="1191"/>
      <c r="I79" s="1191"/>
      <c r="J79" s="1191"/>
      <c r="K79" s="1191"/>
      <c r="L79" s="1191"/>
      <c r="M79" s="1192"/>
    </row>
    <row r="80" spans="2:13" ht="32.1" customHeight="1" thickBot="1" x14ac:dyDescent="0.25">
      <c r="B80" s="1198"/>
      <c r="C80" s="1198"/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</row>
    <row r="81" spans="2:13" ht="16.5" customHeight="1" thickBot="1" x14ac:dyDescent="0.3">
      <c r="B81" s="715" t="s">
        <v>192</v>
      </c>
      <c r="C81" s="716"/>
      <c r="D81" s="716"/>
      <c r="E81" s="716"/>
      <c r="F81" s="1193" t="s">
        <v>264</v>
      </c>
      <c r="G81" s="1193"/>
      <c r="H81" s="1193"/>
      <c r="I81" s="839">
        <f>SUM(BUDGET!D23:D29)</f>
        <v>0</v>
      </c>
      <c r="J81" s="1215" t="s">
        <v>274</v>
      </c>
      <c r="K81" s="1215"/>
      <c r="L81" s="1215"/>
      <c r="M81" s="1006">
        <f>'AMENDED BUDGET'!H29</f>
        <v>0</v>
      </c>
    </row>
    <row r="82" spans="2:13" ht="16.5" customHeight="1" thickBot="1" x14ac:dyDescent="0.3">
      <c r="B82" s="717"/>
      <c r="C82" s="718"/>
      <c r="D82" s="718"/>
      <c r="E82" s="718"/>
      <c r="F82" s="1194" t="s">
        <v>272</v>
      </c>
      <c r="G82" s="1194"/>
      <c r="H82" s="1194"/>
      <c r="I82" s="839">
        <f>SUM(BUDGET!C23:C29)</f>
        <v>0</v>
      </c>
      <c r="J82" s="1217" t="s">
        <v>268</v>
      </c>
      <c r="K82" s="1217"/>
      <c r="L82" s="1217"/>
      <c r="M82" s="1006">
        <f>'AMENDED BUDGET'!G29</f>
        <v>0</v>
      </c>
    </row>
    <row r="83" spans="2:13" ht="16.5" customHeight="1" thickBot="1" x14ac:dyDescent="0.3">
      <c r="B83" s="719"/>
      <c r="C83" s="720"/>
      <c r="D83" s="720"/>
      <c r="E83" s="720"/>
      <c r="F83" s="1195" t="s">
        <v>266</v>
      </c>
      <c r="G83" s="1195"/>
      <c r="H83" s="1195"/>
      <c r="I83" s="839">
        <f>SUM(BUDGET!B23:B29)</f>
        <v>0</v>
      </c>
      <c r="J83" s="1476" t="s">
        <v>267</v>
      </c>
      <c r="K83" s="1476"/>
      <c r="L83" s="1476"/>
      <c r="M83" s="1007">
        <f>'AMENDED BUDGET'!F29</f>
        <v>0</v>
      </c>
    </row>
    <row r="84" spans="2:13" ht="20.100000000000001" customHeight="1" x14ac:dyDescent="0.2">
      <c r="B84" s="968" t="s">
        <v>193</v>
      </c>
      <c r="C84" s="969"/>
      <c r="D84" s="970" t="s">
        <v>255</v>
      </c>
      <c r="E84" s="841">
        <f>BUDGET!D23</f>
        <v>0</v>
      </c>
      <c r="F84" s="744"/>
      <c r="G84" s="970" t="s">
        <v>251</v>
      </c>
      <c r="H84" s="841">
        <f>BUDGET!C23</f>
        <v>0</v>
      </c>
      <c r="I84" s="1179" t="s">
        <v>256</v>
      </c>
      <c r="J84" s="1179"/>
      <c r="K84" s="841">
        <f>BUDGET!B23</f>
        <v>0</v>
      </c>
      <c r="L84" s="744"/>
      <c r="M84" s="745"/>
    </row>
    <row r="85" spans="2:13" ht="18.75" customHeight="1" x14ac:dyDescent="0.2">
      <c r="B85" s="1015" t="s">
        <v>275</v>
      </c>
      <c r="C85" s="971"/>
      <c r="D85" s="970" t="s">
        <v>255</v>
      </c>
      <c r="E85" s="844">
        <f>'AMENDED BUDGET'!H22</f>
        <v>0</v>
      </c>
      <c r="F85" s="723"/>
      <c r="G85" s="970" t="s">
        <v>251</v>
      </c>
      <c r="H85" s="844">
        <f>'AMENDED BUDGET'!G22</f>
        <v>0</v>
      </c>
      <c r="I85" s="1179" t="s">
        <v>256</v>
      </c>
      <c r="J85" s="1179"/>
      <c r="K85" s="844">
        <f>'AMENDED BUDGET'!F22</f>
        <v>0</v>
      </c>
      <c r="L85" s="723"/>
      <c r="M85" s="972"/>
    </row>
    <row r="86" spans="2:13" ht="14.25" customHeight="1" x14ac:dyDescent="0.2">
      <c r="B86" s="1165"/>
      <c r="C86" s="1166"/>
      <c r="D86" s="1166"/>
      <c r="E86" s="1166"/>
      <c r="F86" s="1166"/>
      <c r="G86" s="1166"/>
      <c r="H86" s="1166"/>
      <c r="I86" s="1166"/>
      <c r="J86" s="1166"/>
      <c r="K86" s="1166"/>
      <c r="L86" s="1166"/>
      <c r="M86" s="1167"/>
    </row>
    <row r="87" spans="2:13" ht="14.25" customHeight="1" x14ac:dyDescent="0.2">
      <c r="B87" s="1159"/>
      <c r="C87" s="1160"/>
      <c r="D87" s="1160"/>
      <c r="E87" s="1160"/>
      <c r="F87" s="1160"/>
      <c r="G87" s="1160"/>
      <c r="H87" s="1160"/>
      <c r="I87" s="1160"/>
      <c r="J87" s="1160"/>
      <c r="K87" s="1160"/>
      <c r="L87" s="1160"/>
      <c r="M87" s="1161"/>
    </row>
    <row r="88" spans="2:13" ht="14.25" customHeight="1" x14ac:dyDescent="0.2">
      <c r="B88" s="1159"/>
      <c r="C88" s="1160"/>
      <c r="D88" s="1160"/>
      <c r="E88" s="1160"/>
      <c r="F88" s="1160"/>
      <c r="G88" s="1160"/>
      <c r="H88" s="1160"/>
      <c r="I88" s="1160"/>
      <c r="J88" s="1160"/>
      <c r="K88" s="1160"/>
      <c r="L88" s="1160"/>
      <c r="M88" s="1161"/>
    </row>
    <row r="89" spans="2:13" ht="14.25" customHeight="1" x14ac:dyDescent="0.2">
      <c r="B89" s="1159"/>
      <c r="C89" s="1160"/>
      <c r="D89" s="1160"/>
      <c r="E89" s="1160"/>
      <c r="F89" s="1160"/>
      <c r="G89" s="1160"/>
      <c r="H89" s="1160"/>
      <c r="I89" s="1160"/>
      <c r="J89" s="1160"/>
      <c r="K89" s="1160"/>
      <c r="L89" s="1160"/>
      <c r="M89" s="1161"/>
    </row>
    <row r="90" spans="2:13" ht="14.25" customHeight="1" x14ac:dyDescent="0.2">
      <c r="B90" s="1159"/>
      <c r="C90" s="1160"/>
      <c r="D90" s="1160"/>
      <c r="E90" s="1160"/>
      <c r="F90" s="1160"/>
      <c r="G90" s="1160"/>
      <c r="H90" s="1160"/>
      <c r="I90" s="1160"/>
      <c r="J90" s="1160"/>
      <c r="K90" s="1160"/>
      <c r="L90" s="1160"/>
      <c r="M90" s="1161"/>
    </row>
    <row r="91" spans="2:13" ht="14.25" customHeight="1" x14ac:dyDescent="0.2">
      <c r="B91" s="1159"/>
      <c r="C91" s="1160"/>
      <c r="D91" s="1160"/>
      <c r="E91" s="1160"/>
      <c r="F91" s="1160"/>
      <c r="G91" s="1160"/>
      <c r="H91" s="1160"/>
      <c r="I91" s="1160"/>
      <c r="J91" s="1160"/>
      <c r="K91" s="1160"/>
      <c r="L91" s="1160"/>
      <c r="M91" s="1161"/>
    </row>
    <row r="92" spans="2:13" ht="14.25" customHeight="1" x14ac:dyDescent="0.2">
      <c r="B92" s="1159"/>
      <c r="C92" s="1160"/>
      <c r="D92" s="1160"/>
      <c r="E92" s="1160"/>
      <c r="F92" s="1160"/>
      <c r="G92" s="1160"/>
      <c r="H92" s="1160"/>
      <c r="I92" s="1160"/>
      <c r="J92" s="1160"/>
      <c r="K92" s="1160"/>
      <c r="L92" s="1160"/>
      <c r="M92" s="1161"/>
    </row>
    <row r="93" spans="2:13" ht="14.25" customHeight="1" x14ac:dyDescent="0.2">
      <c r="B93" s="1159"/>
      <c r="C93" s="1160"/>
      <c r="D93" s="1160"/>
      <c r="E93" s="1160"/>
      <c r="F93" s="1160"/>
      <c r="G93" s="1160"/>
      <c r="H93" s="1160"/>
      <c r="I93" s="1160"/>
      <c r="J93" s="1160"/>
      <c r="K93" s="1160"/>
      <c r="L93" s="1160"/>
      <c r="M93" s="1161"/>
    </row>
    <row r="94" spans="2:13" ht="9.9499999999999993" customHeight="1" x14ac:dyDescent="0.2">
      <c r="B94" s="1180" t="s">
        <v>194</v>
      </c>
      <c r="C94" s="746"/>
      <c r="D94" s="1178" t="s">
        <v>255</v>
      </c>
      <c r="E94" s="1176">
        <f>BUDGET!D24</f>
        <v>0</v>
      </c>
      <c r="F94" s="747"/>
      <c r="G94" s="1178" t="s">
        <v>251</v>
      </c>
      <c r="H94" s="1176">
        <f>BUDGET!C24</f>
        <v>0</v>
      </c>
      <c r="I94" s="1178" t="s">
        <v>256</v>
      </c>
      <c r="J94" s="1178"/>
      <c r="K94" s="1176">
        <f>BUDGET!B24</f>
        <v>0</v>
      </c>
      <c r="L94" s="747"/>
      <c r="M94" s="748"/>
    </row>
    <row r="95" spans="2:13" ht="9.9499999999999993" customHeight="1" x14ac:dyDescent="0.2">
      <c r="B95" s="1181"/>
      <c r="C95" s="742"/>
      <c r="D95" s="1179"/>
      <c r="E95" s="1177"/>
      <c r="F95" s="744"/>
      <c r="G95" s="1179"/>
      <c r="H95" s="1177"/>
      <c r="I95" s="1179"/>
      <c r="J95" s="1179"/>
      <c r="K95" s="1177"/>
      <c r="L95" s="744"/>
      <c r="M95" s="745"/>
    </row>
    <row r="96" spans="2:13" ht="19.5" customHeight="1" x14ac:dyDescent="0.2">
      <c r="B96" s="1015" t="s">
        <v>275</v>
      </c>
      <c r="C96" s="971"/>
      <c r="D96" s="970" t="s">
        <v>255</v>
      </c>
      <c r="E96" s="844">
        <f>'AMENDED BUDGET'!H23</f>
        <v>0</v>
      </c>
      <c r="F96" s="723"/>
      <c r="G96" s="970" t="s">
        <v>251</v>
      </c>
      <c r="H96" s="844">
        <f>'AMENDED BUDGET'!G23</f>
        <v>0</v>
      </c>
      <c r="I96" s="1179" t="s">
        <v>256</v>
      </c>
      <c r="J96" s="1179"/>
      <c r="K96" s="844">
        <f>'AMENDED BUDGET'!F23</f>
        <v>0</v>
      </c>
      <c r="L96" s="723"/>
      <c r="M96" s="972"/>
    </row>
    <row r="97" spans="2:13" x14ac:dyDescent="0.2">
      <c r="B97" s="1165"/>
      <c r="C97" s="1166"/>
      <c r="D97" s="1166"/>
      <c r="E97" s="1166"/>
      <c r="F97" s="1166"/>
      <c r="G97" s="1166"/>
      <c r="H97" s="1166"/>
      <c r="I97" s="1166"/>
      <c r="J97" s="1166"/>
      <c r="K97" s="1166"/>
      <c r="L97" s="1166"/>
      <c r="M97" s="1167"/>
    </row>
    <row r="98" spans="2:13" x14ac:dyDescent="0.2">
      <c r="B98" s="1159"/>
      <c r="C98" s="1160"/>
      <c r="D98" s="1160"/>
      <c r="E98" s="1160"/>
      <c r="F98" s="1160"/>
      <c r="G98" s="1160"/>
      <c r="H98" s="1160"/>
      <c r="I98" s="1160"/>
      <c r="J98" s="1160"/>
      <c r="K98" s="1160"/>
      <c r="L98" s="1160"/>
      <c r="M98" s="1161"/>
    </row>
    <row r="99" spans="2:13" x14ac:dyDescent="0.2">
      <c r="B99" s="1159"/>
      <c r="C99" s="1160"/>
      <c r="D99" s="1160"/>
      <c r="E99" s="1160"/>
      <c r="F99" s="1160"/>
      <c r="G99" s="1160"/>
      <c r="H99" s="1160"/>
      <c r="I99" s="1160"/>
      <c r="J99" s="1160"/>
      <c r="K99" s="1160"/>
      <c r="L99" s="1160"/>
      <c r="M99" s="1161"/>
    </row>
    <row r="100" spans="2:13" x14ac:dyDescent="0.2">
      <c r="B100" s="1159"/>
      <c r="C100" s="1160"/>
      <c r="D100" s="1160"/>
      <c r="E100" s="1160"/>
      <c r="F100" s="1160"/>
      <c r="G100" s="1160"/>
      <c r="H100" s="1160"/>
      <c r="I100" s="1160"/>
      <c r="J100" s="1160"/>
      <c r="K100" s="1160"/>
      <c r="L100" s="1160"/>
      <c r="M100" s="1161"/>
    </row>
    <row r="101" spans="2:13" x14ac:dyDescent="0.2">
      <c r="B101" s="1159"/>
      <c r="C101" s="1160"/>
      <c r="D101" s="1160"/>
      <c r="E101" s="1160"/>
      <c r="F101" s="1160"/>
      <c r="G101" s="1160"/>
      <c r="H101" s="1160"/>
      <c r="I101" s="1160"/>
      <c r="J101" s="1160"/>
      <c r="K101" s="1160"/>
      <c r="L101" s="1160"/>
      <c r="M101" s="1161"/>
    </row>
    <row r="102" spans="2:13" x14ac:dyDescent="0.2">
      <c r="B102" s="1159"/>
      <c r="C102" s="1160"/>
      <c r="D102" s="1160"/>
      <c r="E102" s="1160"/>
      <c r="F102" s="1160"/>
      <c r="G102" s="1160"/>
      <c r="H102" s="1160"/>
      <c r="I102" s="1160"/>
      <c r="J102" s="1160"/>
      <c r="K102" s="1160"/>
      <c r="L102" s="1160"/>
      <c r="M102" s="1161"/>
    </row>
    <row r="103" spans="2:13" x14ac:dyDescent="0.2">
      <c r="B103" s="1159"/>
      <c r="C103" s="1160"/>
      <c r="D103" s="1160"/>
      <c r="E103" s="1160"/>
      <c r="F103" s="1160"/>
      <c r="G103" s="1160"/>
      <c r="H103" s="1160"/>
      <c r="I103" s="1160"/>
      <c r="J103" s="1160"/>
      <c r="K103" s="1160"/>
      <c r="L103" s="1160"/>
      <c r="M103" s="1161"/>
    </row>
    <row r="104" spans="2:13" x14ac:dyDescent="0.2">
      <c r="B104" s="1171"/>
      <c r="C104" s="1172"/>
      <c r="D104" s="1172"/>
      <c r="E104" s="1172"/>
      <c r="F104" s="1172"/>
      <c r="G104" s="1172"/>
      <c r="H104" s="1172"/>
      <c r="I104" s="1172"/>
      <c r="J104" s="1172"/>
      <c r="K104" s="1172"/>
      <c r="L104" s="1172"/>
      <c r="M104" s="1173"/>
    </row>
    <row r="105" spans="2:13" ht="9.9499999999999993" customHeight="1" x14ac:dyDescent="0.2">
      <c r="B105" s="1180" t="s">
        <v>384</v>
      </c>
      <c r="C105" s="746"/>
      <c r="D105" s="1178" t="s">
        <v>255</v>
      </c>
      <c r="E105" s="1176">
        <f>BUDGET!D25</f>
        <v>0</v>
      </c>
      <c r="F105" s="747"/>
      <c r="G105" s="1178" t="s">
        <v>251</v>
      </c>
      <c r="H105" s="1470">
        <f>BUDGET!C25</f>
        <v>0</v>
      </c>
      <c r="I105" s="1178" t="s">
        <v>256</v>
      </c>
      <c r="J105" s="1178"/>
      <c r="K105" s="1472">
        <f>BUDGET!B25</f>
        <v>0</v>
      </c>
      <c r="L105" s="751"/>
      <c r="M105" s="752"/>
    </row>
    <row r="106" spans="2:13" ht="9.9499999999999993" customHeight="1" x14ac:dyDescent="0.2">
      <c r="B106" s="1228"/>
      <c r="C106" s="749"/>
      <c r="D106" s="1179"/>
      <c r="E106" s="1177"/>
      <c r="F106" s="750"/>
      <c r="G106" s="1179"/>
      <c r="H106" s="1471"/>
      <c r="I106" s="1179"/>
      <c r="J106" s="1179"/>
      <c r="K106" s="1473"/>
      <c r="L106" s="750"/>
      <c r="M106" s="753"/>
    </row>
    <row r="107" spans="2:13" ht="19.5" customHeight="1" x14ac:dyDescent="0.2">
      <c r="B107" s="1015" t="s">
        <v>275</v>
      </c>
      <c r="C107" s="971"/>
      <c r="D107" s="970" t="s">
        <v>255</v>
      </c>
      <c r="E107" s="844">
        <f>'AMENDED BUDGET'!H24</f>
        <v>0</v>
      </c>
      <c r="F107" s="723"/>
      <c r="G107" s="970" t="s">
        <v>251</v>
      </c>
      <c r="H107" s="1008">
        <f>'AMENDED BUDGET'!G24</f>
        <v>0</v>
      </c>
      <c r="I107" s="1179" t="s">
        <v>256</v>
      </c>
      <c r="J107" s="1179"/>
      <c r="K107" s="1009">
        <f>'AMENDED BUDGET'!F24</f>
        <v>0</v>
      </c>
      <c r="L107" s="973"/>
      <c r="M107" s="974"/>
    </row>
    <row r="108" spans="2:13" ht="15" customHeight="1" x14ac:dyDescent="0.2">
      <c r="B108" s="1165"/>
      <c r="C108" s="1166"/>
      <c r="D108" s="1166"/>
      <c r="E108" s="1166"/>
      <c r="F108" s="1166"/>
      <c r="G108" s="1166"/>
      <c r="H108" s="1166"/>
      <c r="I108" s="1166"/>
      <c r="J108" s="1166"/>
      <c r="K108" s="1166"/>
      <c r="L108" s="1166"/>
      <c r="M108" s="1167"/>
    </row>
    <row r="109" spans="2:13" x14ac:dyDescent="0.2">
      <c r="B109" s="1159"/>
      <c r="C109" s="1160"/>
      <c r="D109" s="1160"/>
      <c r="E109" s="1160"/>
      <c r="F109" s="1160"/>
      <c r="G109" s="1160"/>
      <c r="H109" s="1160"/>
      <c r="I109" s="1160"/>
      <c r="J109" s="1160"/>
      <c r="K109" s="1160"/>
      <c r="L109" s="1160"/>
      <c r="M109" s="1161"/>
    </row>
    <row r="110" spans="2:13" x14ac:dyDescent="0.2">
      <c r="B110" s="1159"/>
      <c r="C110" s="1160"/>
      <c r="D110" s="1160"/>
      <c r="E110" s="1160"/>
      <c r="F110" s="1160"/>
      <c r="G110" s="1160"/>
      <c r="H110" s="1160"/>
      <c r="I110" s="1160"/>
      <c r="J110" s="1160"/>
      <c r="K110" s="1160"/>
      <c r="L110" s="1160"/>
      <c r="M110" s="1161"/>
    </row>
    <row r="111" spans="2:13" x14ac:dyDescent="0.2">
      <c r="B111" s="1159"/>
      <c r="C111" s="1160"/>
      <c r="D111" s="1160"/>
      <c r="E111" s="1160"/>
      <c r="F111" s="1160"/>
      <c r="G111" s="1160"/>
      <c r="H111" s="1160"/>
      <c r="I111" s="1160"/>
      <c r="J111" s="1160"/>
      <c r="K111" s="1160"/>
      <c r="L111" s="1160"/>
      <c r="M111" s="1161"/>
    </row>
    <row r="112" spans="2:13" x14ac:dyDescent="0.2">
      <c r="B112" s="1159"/>
      <c r="C112" s="1160"/>
      <c r="D112" s="1160"/>
      <c r="E112" s="1160"/>
      <c r="F112" s="1160"/>
      <c r="G112" s="1160"/>
      <c r="H112" s="1160"/>
      <c r="I112" s="1160"/>
      <c r="J112" s="1160"/>
      <c r="K112" s="1160"/>
      <c r="L112" s="1160"/>
      <c r="M112" s="1161"/>
    </row>
    <row r="113" spans="2:13" x14ac:dyDescent="0.2">
      <c r="B113" s="1159"/>
      <c r="C113" s="1160"/>
      <c r="D113" s="1160"/>
      <c r="E113" s="1160"/>
      <c r="F113" s="1160"/>
      <c r="G113" s="1160"/>
      <c r="H113" s="1160"/>
      <c r="I113" s="1160"/>
      <c r="J113" s="1160"/>
      <c r="K113" s="1160"/>
      <c r="L113" s="1160"/>
      <c r="M113" s="1161"/>
    </row>
    <row r="114" spans="2:13" x14ac:dyDescent="0.2">
      <c r="B114" s="1159"/>
      <c r="C114" s="1160"/>
      <c r="D114" s="1160"/>
      <c r="E114" s="1160"/>
      <c r="F114" s="1160"/>
      <c r="G114" s="1160"/>
      <c r="H114" s="1160"/>
      <c r="I114" s="1160"/>
      <c r="J114" s="1160"/>
      <c r="K114" s="1160"/>
      <c r="L114" s="1160"/>
      <c r="M114" s="1161"/>
    </row>
    <row r="115" spans="2:13" x14ac:dyDescent="0.2">
      <c r="B115" s="1171"/>
      <c r="C115" s="1172"/>
      <c r="D115" s="1172"/>
      <c r="E115" s="1172"/>
      <c r="F115" s="1172"/>
      <c r="G115" s="1172"/>
      <c r="H115" s="1172"/>
      <c r="I115" s="1172"/>
      <c r="J115" s="1172"/>
      <c r="K115" s="1172"/>
      <c r="L115" s="1172"/>
      <c r="M115" s="1173"/>
    </row>
    <row r="116" spans="2:13" ht="9.9499999999999993" customHeight="1" x14ac:dyDescent="0.2">
      <c r="B116" s="1180" t="s">
        <v>383</v>
      </c>
      <c r="C116" s="746"/>
      <c r="D116" s="1178" t="s">
        <v>255</v>
      </c>
      <c r="E116" s="1176">
        <f>BUDGET!D26</f>
        <v>0</v>
      </c>
      <c r="F116" s="747"/>
      <c r="G116" s="1178" t="s">
        <v>251</v>
      </c>
      <c r="H116" s="1176">
        <f>BUDGET!C26</f>
        <v>0</v>
      </c>
      <c r="I116" s="1178" t="s">
        <v>256</v>
      </c>
      <c r="J116" s="1178"/>
      <c r="K116" s="1176">
        <f>BUDGET!B26</f>
        <v>0</v>
      </c>
      <c r="L116" s="747"/>
      <c r="M116" s="748"/>
    </row>
    <row r="117" spans="2:13" ht="9.9499999999999993" customHeight="1" x14ac:dyDescent="0.2">
      <c r="B117" s="1181"/>
      <c r="C117" s="742"/>
      <c r="D117" s="1179"/>
      <c r="E117" s="1177"/>
      <c r="F117" s="744"/>
      <c r="G117" s="1179"/>
      <c r="H117" s="1177"/>
      <c r="I117" s="1179"/>
      <c r="J117" s="1179"/>
      <c r="K117" s="1177"/>
      <c r="L117" s="744"/>
      <c r="M117" s="745"/>
    </row>
    <row r="118" spans="2:13" ht="19.5" customHeight="1" x14ac:dyDescent="0.2">
      <c r="B118" s="1015" t="s">
        <v>275</v>
      </c>
      <c r="C118" s="971"/>
      <c r="D118" s="970" t="s">
        <v>255</v>
      </c>
      <c r="E118" s="844">
        <f>'AMENDED BUDGET'!H25</f>
        <v>0</v>
      </c>
      <c r="F118" s="723"/>
      <c r="G118" s="970" t="s">
        <v>251</v>
      </c>
      <c r="H118" s="844">
        <f>'AMENDED BUDGET'!G25</f>
        <v>0</v>
      </c>
      <c r="I118" s="1179" t="s">
        <v>256</v>
      </c>
      <c r="J118" s="1179"/>
      <c r="K118" s="844">
        <f>'AMENDED BUDGET'!F25</f>
        <v>0</v>
      </c>
      <c r="L118" s="723"/>
      <c r="M118" s="972"/>
    </row>
    <row r="119" spans="2:13" x14ac:dyDescent="0.2">
      <c r="B119" s="1165"/>
      <c r="C119" s="1166"/>
      <c r="D119" s="1166"/>
      <c r="E119" s="1166"/>
      <c r="F119" s="1166"/>
      <c r="G119" s="1166"/>
      <c r="H119" s="1166"/>
      <c r="I119" s="1166"/>
      <c r="J119" s="1166"/>
      <c r="K119" s="1166"/>
      <c r="L119" s="1166"/>
      <c r="M119" s="1167"/>
    </row>
    <row r="120" spans="2:13" x14ac:dyDescent="0.2">
      <c r="B120" s="1159"/>
      <c r="C120" s="1160"/>
      <c r="D120" s="1160"/>
      <c r="E120" s="1160"/>
      <c r="F120" s="1160"/>
      <c r="G120" s="1160"/>
      <c r="H120" s="1160"/>
      <c r="I120" s="1160"/>
      <c r="J120" s="1160"/>
      <c r="K120" s="1160"/>
      <c r="L120" s="1160"/>
      <c r="M120" s="1161"/>
    </row>
    <row r="121" spans="2:13" x14ac:dyDescent="0.2">
      <c r="B121" s="1159"/>
      <c r="C121" s="1160"/>
      <c r="D121" s="1160"/>
      <c r="E121" s="1160"/>
      <c r="F121" s="1160"/>
      <c r="G121" s="1160"/>
      <c r="H121" s="1160"/>
      <c r="I121" s="1160"/>
      <c r="J121" s="1160"/>
      <c r="K121" s="1160"/>
      <c r="L121" s="1160"/>
      <c r="M121" s="1161"/>
    </row>
    <row r="122" spans="2:13" x14ac:dyDescent="0.2">
      <c r="B122" s="1159"/>
      <c r="C122" s="1160"/>
      <c r="D122" s="1160"/>
      <c r="E122" s="1160"/>
      <c r="F122" s="1160"/>
      <c r="G122" s="1160"/>
      <c r="H122" s="1160"/>
      <c r="I122" s="1160"/>
      <c r="J122" s="1160"/>
      <c r="K122" s="1160"/>
      <c r="L122" s="1160"/>
      <c r="M122" s="1161"/>
    </row>
    <row r="123" spans="2:13" x14ac:dyDescent="0.2">
      <c r="B123" s="1159"/>
      <c r="C123" s="1160"/>
      <c r="D123" s="1160"/>
      <c r="E123" s="1160"/>
      <c r="F123" s="1160"/>
      <c r="G123" s="1160"/>
      <c r="H123" s="1160"/>
      <c r="I123" s="1160"/>
      <c r="J123" s="1160"/>
      <c r="K123" s="1160"/>
      <c r="L123" s="1160"/>
      <c r="M123" s="1161"/>
    </row>
    <row r="124" spans="2:13" x14ac:dyDescent="0.2">
      <c r="B124" s="1159"/>
      <c r="C124" s="1160"/>
      <c r="D124" s="1160"/>
      <c r="E124" s="1160"/>
      <c r="F124" s="1160"/>
      <c r="G124" s="1160"/>
      <c r="H124" s="1160"/>
      <c r="I124" s="1160"/>
      <c r="J124" s="1160"/>
      <c r="K124" s="1160"/>
      <c r="L124" s="1160"/>
      <c r="M124" s="1161"/>
    </row>
    <row r="125" spans="2:13" x14ac:dyDescent="0.2">
      <c r="B125" s="1159"/>
      <c r="C125" s="1160"/>
      <c r="D125" s="1160"/>
      <c r="E125" s="1160"/>
      <c r="F125" s="1160"/>
      <c r="G125" s="1160"/>
      <c r="H125" s="1160"/>
      <c r="I125" s="1160"/>
      <c r="J125" s="1160"/>
      <c r="K125" s="1160"/>
      <c r="L125" s="1160"/>
      <c r="M125" s="1161"/>
    </row>
    <row r="126" spans="2:13" x14ac:dyDescent="0.2">
      <c r="B126" s="1171"/>
      <c r="C126" s="1172"/>
      <c r="D126" s="1172"/>
      <c r="E126" s="1172"/>
      <c r="F126" s="1172"/>
      <c r="G126" s="1172"/>
      <c r="H126" s="1172"/>
      <c r="I126" s="1172"/>
      <c r="J126" s="1172"/>
      <c r="K126" s="1172"/>
      <c r="L126" s="1172"/>
      <c r="M126" s="1173"/>
    </row>
    <row r="127" spans="2:13" ht="9.9499999999999993" customHeight="1" x14ac:dyDescent="0.2">
      <c r="B127" s="1180" t="s">
        <v>195</v>
      </c>
      <c r="C127" s="746"/>
      <c r="D127" s="1474" t="s">
        <v>255</v>
      </c>
      <c r="E127" s="1176">
        <f>BUDGET!D27</f>
        <v>0</v>
      </c>
      <c r="F127" s="747"/>
      <c r="G127" s="1474" t="s">
        <v>251</v>
      </c>
      <c r="H127" s="1176">
        <f>BUDGET!C27</f>
        <v>0</v>
      </c>
      <c r="I127" s="1178" t="s">
        <v>256</v>
      </c>
      <c r="J127" s="1178"/>
      <c r="K127" s="1176">
        <f>BUDGET!B27</f>
        <v>0</v>
      </c>
      <c r="L127" s="747"/>
      <c r="M127" s="748"/>
    </row>
    <row r="128" spans="2:13" ht="9.9499999999999993" customHeight="1" x14ac:dyDescent="0.2">
      <c r="B128" s="1181"/>
      <c r="C128" s="742"/>
      <c r="D128" s="1475"/>
      <c r="E128" s="1177"/>
      <c r="F128" s="744"/>
      <c r="G128" s="1475"/>
      <c r="H128" s="1177"/>
      <c r="I128" s="1179"/>
      <c r="J128" s="1179"/>
      <c r="K128" s="1177"/>
      <c r="L128" s="744"/>
      <c r="M128" s="745"/>
    </row>
    <row r="129" spans="2:13" ht="19.5" customHeight="1" x14ac:dyDescent="0.2">
      <c r="B129" s="1015" t="s">
        <v>275</v>
      </c>
      <c r="C129" s="971"/>
      <c r="D129" s="970" t="s">
        <v>255</v>
      </c>
      <c r="E129" s="844">
        <f>'AMENDED BUDGET'!H26</f>
        <v>0</v>
      </c>
      <c r="F129" s="723"/>
      <c r="G129" s="970" t="s">
        <v>251</v>
      </c>
      <c r="H129" s="844">
        <f>'AMENDED BUDGET'!G26</f>
        <v>0</v>
      </c>
      <c r="I129" s="1179" t="s">
        <v>256</v>
      </c>
      <c r="J129" s="1179"/>
      <c r="K129" s="844">
        <f>'AMENDED BUDGET'!F26</f>
        <v>0</v>
      </c>
      <c r="L129" s="723"/>
      <c r="M129" s="972"/>
    </row>
    <row r="130" spans="2:13" x14ac:dyDescent="0.2">
      <c r="B130" s="1165"/>
      <c r="C130" s="1166"/>
      <c r="D130" s="1166"/>
      <c r="E130" s="1166"/>
      <c r="F130" s="1166"/>
      <c r="G130" s="1166"/>
      <c r="H130" s="1166"/>
      <c r="I130" s="1166"/>
      <c r="J130" s="1166"/>
      <c r="K130" s="1166"/>
      <c r="L130" s="1166"/>
      <c r="M130" s="1167"/>
    </row>
    <row r="131" spans="2:13" x14ac:dyDescent="0.2">
      <c r="B131" s="1159"/>
      <c r="C131" s="1160"/>
      <c r="D131" s="1160"/>
      <c r="E131" s="1160"/>
      <c r="F131" s="1160"/>
      <c r="G131" s="1160"/>
      <c r="H131" s="1160"/>
      <c r="I131" s="1160"/>
      <c r="J131" s="1160"/>
      <c r="K131" s="1160"/>
      <c r="L131" s="1160"/>
      <c r="M131" s="1161"/>
    </row>
    <row r="132" spans="2:13" x14ac:dyDescent="0.2">
      <c r="B132" s="1159"/>
      <c r="C132" s="1160"/>
      <c r="D132" s="1160"/>
      <c r="E132" s="1160"/>
      <c r="F132" s="1160"/>
      <c r="G132" s="1160"/>
      <c r="H132" s="1160"/>
      <c r="I132" s="1160"/>
      <c r="J132" s="1160"/>
      <c r="K132" s="1160"/>
      <c r="L132" s="1160"/>
      <c r="M132" s="1161"/>
    </row>
    <row r="133" spans="2:13" x14ac:dyDescent="0.2">
      <c r="B133" s="1159"/>
      <c r="C133" s="1160"/>
      <c r="D133" s="1160"/>
      <c r="E133" s="1160"/>
      <c r="F133" s="1160"/>
      <c r="G133" s="1160"/>
      <c r="H133" s="1160"/>
      <c r="I133" s="1160"/>
      <c r="J133" s="1160"/>
      <c r="K133" s="1160"/>
      <c r="L133" s="1160"/>
      <c r="M133" s="1161"/>
    </row>
    <row r="134" spans="2:13" x14ac:dyDescent="0.2">
      <c r="B134" s="1159"/>
      <c r="C134" s="1160"/>
      <c r="D134" s="1160"/>
      <c r="E134" s="1160"/>
      <c r="F134" s="1160"/>
      <c r="G134" s="1160"/>
      <c r="H134" s="1160"/>
      <c r="I134" s="1160"/>
      <c r="J134" s="1160"/>
      <c r="K134" s="1160"/>
      <c r="L134" s="1160"/>
      <c r="M134" s="1161"/>
    </row>
    <row r="135" spans="2:13" x14ac:dyDescent="0.2">
      <c r="B135" s="1159"/>
      <c r="C135" s="1160"/>
      <c r="D135" s="1160"/>
      <c r="E135" s="1160"/>
      <c r="F135" s="1160"/>
      <c r="G135" s="1160"/>
      <c r="H135" s="1160"/>
      <c r="I135" s="1160"/>
      <c r="J135" s="1160"/>
      <c r="K135" s="1160"/>
      <c r="L135" s="1160"/>
      <c r="M135" s="1161"/>
    </row>
    <row r="136" spans="2:13" x14ac:dyDescent="0.2">
      <c r="B136" s="1159"/>
      <c r="C136" s="1160"/>
      <c r="D136" s="1160"/>
      <c r="E136" s="1160"/>
      <c r="F136" s="1160"/>
      <c r="G136" s="1160"/>
      <c r="H136" s="1160"/>
      <c r="I136" s="1160"/>
      <c r="J136" s="1160"/>
      <c r="K136" s="1160"/>
      <c r="L136" s="1160"/>
      <c r="M136" s="1161"/>
    </row>
    <row r="137" spans="2:13" x14ac:dyDescent="0.2">
      <c r="B137" s="1171"/>
      <c r="C137" s="1172"/>
      <c r="D137" s="1172"/>
      <c r="E137" s="1172"/>
      <c r="F137" s="1172"/>
      <c r="G137" s="1172"/>
      <c r="H137" s="1172"/>
      <c r="I137" s="1172"/>
      <c r="J137" s="1172"/>
      <c r="K137" s="1172"/>
      <c r="L137" s="1172"/>
      <c r="M137" s="1173"/>
    </row>
    <row r="138" spans="2:13" ht="9.9499999999999993" customHeight="1" x14ac:dyDescent="0.2">
      <c r="B138" s="1180" t="s">
        <v>196</v>
      </c>
      <c r="C138" s="746"/>
      <c r="D138" s="1178" t="s">
        <v>255</v>
      </c>
      <c r="E138" s="1176">
        <f>BUDGET!D28</f>
        <v>0</v>
      </c>
      <c r="F138" s="747"/>
      <c r="G138" s="1178" t="s">
        <v>251</v>
      </c>
      <c r="H138" s="1176">
        <f>BUDGET!C28</f>
        <v>0</v>
      </c>
      <c r="I138" s="1178" t="s">
        <v>256</v>
      </c>
      <c r="J138" s="1178"/>
      <c r="K138" s="1176">
        <f>BUDGET!B28</f>
        <v>0</v>
      </c>
      <c r="L138" s="747"/>
      <c r="M138" s="748"/>
    </row>
    <row r="139" spans="2:13" ht="9.9499999999999993" customHeight="1" x14ac:dyDescent="0.2">
      <c r="B139" s="1181"/>
      <c r="C139" s="742"/>
      <c r="D139" s="1179"/>
      <c r="E139" s="1177"/>
      <c r="F139" s="744"/>
      <c r="G139" s="1179"/>
      <c r="H139" s="1177"/>
      <c r="I139" s="1179"/>
      <c r="J139" s="1179"/>
      <c r="K139" s="1177"/>
      <c r="L139" s="744"/>
      <c r="M139" s="745"/>
    </row>
    <row r="140" spans="2:13" ht="19.5" customHeight="1" x14ac:dyDescent="0.2">
      <c r="B140" s="1015" t="s">
        <v>275</v>
      </c>
      <c r="C140" s="971"/>
      <c r="D140" s="970" t="s">
        <v>255</v>
      </c>
      <c r="E140" s="844">
        <f>'AMENDED BUDGET'!H27</f>
        <v>0</v>
      </c>
      <c r="F140" s="723"/>
      <c r="G140" s="970" t="s">
        <v>251</v>
      </c>
      <c r="H140" s="844">
        <f>'AMENDED BUDGET'!G27</f>
        <v>0</v>
      </c>
      <c r="I140" s="1179" t="s">
        <v>256</v>
      </c>
      <c r="J140" s="1179"/>
      <c r="K140" s="844">
        <f>'AMENDED BUDGET'!F27</f>
        <v>0</v>
      </c>
      <c r="L140" s="723"/>
      <c r="M140" s="972"/>
    </row>
    <row r="141" spans="2:13" x14ac:dyDescent="0.2">
      <c r="B141" s="1165"/>
      <c r="C141" s="1166"/>
      <c r="D141" s="1166"/>
      <c r="E141" s="1166"/>
      <c r="F141" s="1166"/>
      <c r="G141" s="1166"/>
      <c r="H141" s="1166"/>
      <c r="I141" s="1166"/>
      <c r="J141" s="1166"/>
      <c r="K141" s="1166"/>
      <c r="L141" s="1166"/>
      <c r="M141" s="1167"/>
    </row>
    <row r="142" spans="2:13" x14ac:dyDescent="0.2">
      <c r="B142" s="1159"/>
      <c r="C142" s="1160"/>
      <c r="D142" s="1160"/>
      <c r="E142" s="1160"/>
      <c r="F142" s="1160"/>
      <c r="G142" s="1160"/>
      <c r="H142" s="1160"/>
      <c r="I142" s="1160"/>
      <c r="J142" s="1160"/>
      <c r="K142" s="1160"/>
      <c r="L142" s="1160"/>
      <c r="M142" s="1161"/>
    </row>
    <row r="143" spans="2:13" x14ac:dyDescent="0.2">
      <c r="B143" s="1159"/>
      <c r="C143" s="1160"/>
      <c r="D143" s="1160"/>
      <c r="E143" s="1160"/>
      <c r="F143" s="1160"/>
      <c r="G143" s="1160"/>
      <c r="H143" s="1160"/>
      <c r="I143" s="1160"/>
      <c r="J143" s="1160"/>
      <c r="K143" s="1160"/>
      <c r="L143" s="1160"/>
      <c r="M143" s="1161"/>
    </row>
    <row r="144" spans="2:13" x14ac:dyDescent="0.2">
      <c r="B144" s="1159"/>
      <c r="C144" s="1160"/>
      <c r="D144" s="1160"/>
      <c r="E144" s="1160"/>
      <c r="F144" s="1160"/>
      <c r="G144" s="1160"/>
      <c r="H144" s="1160"/>
      <c r="I144" s="1160"/>
      <c r="J144" s="1160"/>
      <c r="K144" s="1160"/>
      <c r="L144" s="1160"/>
      <c r="M144" s="1161"/>
    </row>
    <row r="145" spans="2:14" x14ac:dyDescent="0.2">
      <c r="B145" s="1159"/>
      <c r="C145" s="1160"/>
      <c r="D145" s="1160"/>
      <c r="E145" s="1160"/>
      <c r="F145" s="1160"/>
      <c r="G145" s="1160"/>
      <c r="H145" s="1160"/>
      <c r="I145" s="1160"/>
      <c r="J145" s="1160"/>
      <c r="K145" s="1160"/>
      <c r="L145" s="1160"/>
      <c r="M145" s="1161"/>
    </row>
    <row r="146" spans="2:14" x14ac:dyDescent="0.2">
      <c r="B146" s="1159"/>
      <c r="C146" s="1160"/>
      <c r="D146" s="1160"/>
      <c r="E146" s="1160"/>
      <c r="F146" s="1160"/>
      <c r="G146" s="1160"/>
      <c r="H146" s="1160"/>
      <c r="I146" s="1160"/>
      <c r="J146" s="1160"/>
      <c r="K146" s="1160"/>
      <c r="L146" s="1160"/>
      <c r="M146" s="1161"/>
    </row>
    <row r="147" spans="2:14" x14ac:dyDescent="0.2">
      <c r="B147" s="1159"/>
      <c r="C147" s="1160"/>
      <c r="D147" s="1160"/>
      <c r="E147" s="1160"/>
      <c r="F147" s="1160"/>
      <c r="G147" s="1160"/>
      <c r="H147" s="1160"/>
      <c r="I147" s="1160"/>
      <c r="J147" s="1160"/>
      <c r="K147" s="1160"/>
      <c r="L147" s="1160"/>
      <c r="M147" s="1161"/>
    </row>
    <row r="148" spans="2:14" x14ac:dyDescent="0.2">
      <c r="B148" s="1171"/>
      <c r="C148" s="1172"/>
      <c r="D148" s="1172"/>
      <c r="E148" s="1172"/>
      <c r="F148" s="1172"/>
      <c r="G148" s="1172"/>
      <c r="H148" s="1172"/>
      <c r="I148" s="1172"/>
      <c r="J148" s="1172"/>
      <c r="K148" s="1172"/>
      <c r="L148" s="1172"/>
      <c r="M148" s="1173"/>
    </row>
    <row r="149" spans="2:14" ht="9.9499999999999993" customHeight="1" x14ac:dyDescent="0.2">
      <c r="B149" s="1497" t="s">
        <v>382</v>
      </c>
      <c r="C149" s="975"/>
      <c r="D149" s="1178" t="s">
        <v>255</v>
      </c>
      <c r="E149" s="1176">
        <f>BUDGET!D29</f>
        <v>0</v>
      </c>
      <c r="F149" s="756"/>
      <c r="G149" s="1178" t="s">
        <v>251</v>
      </c>
      <c r="H149" s="1480">
        <f>BUDGET!C29</f>
        <v>0</v>
      </c>
      <c r="I149" s="1178" t="s">
        <v>256</v>
      </c>
      <c r="J149" s="1178"/>
      <c r="K149" s="1482">
        <f>BUDGET!B29</f>
        <v>0</v>
      </c>
      <c r="L149" s="981"/>
      <c r="M149" s="982"/>
    </row>
    <row r="150" spans="2:14" ht="15.75" x14ac:dyDescent="0.25">
      <c r="B150" s="1498"/>
      <c r="C150" s="976"/>
      <c r="D150" s="1179"/>
      <c r="E150" s="1177"/>
      <c r="F150" s="757"/>
      <c r="G150" s="1179"/>
      <c r="H150" s="1481"/>
      <c r="I150" s="1179"/>
      <c r="J150" s="1179"/>
      <c r="K150" s="1483"/>
      <c r="L150" s="983"/>
      <c r="M150" s="984"/>
    </row>
    <row r="151" spans="2:14" ht="19.5" customHeight="1" x14ac:dyDescent="0.2">
      <c r="B151" s="1015" t="s">
        <v>275</v>
      </c>
      <c r="C151" s="971"/>
      <c r="D151" s="970" t="s">
        <v>255</v>
      </c>
      <c r="E151" s="841">
        <f>'AMENDED BUDGET'!H28</f>
        <v>0</v>
      </c>
      <c r="F151" s="723"/>
      <c r="G151" s="970" t="s">
        <v>251</v>
      </c>
      <c r="H151" s="1010">
        <f>'AMENDED BUDGET'!G28</f>
        <v>0</v>
      </c>
      <c r="I151" s="1179" t="s">
        <v>256</v>
      </c>
      <c r="J151" s="1179"/>
      <c r="K151" s="1011">
        <f>'AMENDED BUDGET'!F28</f>
        <v>0</v>
      </c>
      <c r="L151" s="985"/>
      <c r="M151" s="986"/>
    </row>
    <row r="152" spans="2:14" ht="21.75" customHeight="1" x14ac:dyDescent="0.2">
      <c r="B152" s="760" t="s">
        <v>294</v>
      </c>
      <c r="C152" s="761" t="s">
        <v>351</v>
      </c>
      <c r="D152" s="762" t="s">
        <v>225</v>
      </c>
      <c r="E152" s="761" t="s">
        <v>292</v>
      </c>
      <c r="F152" s="762" t="s">
        <v>178</v>
      </c>
      <c r="G152" s="762" t="s">
        <v>156</v>
      </c>
      <c r="H152" s="762" t="s">
        <v>157</v>
      </c>
      <c r="I152" s="1496" t="s">
        <v>226</v>
      </c>
      <c r="J152" s="1281"/>
      <c r="K152" s="1281"/>
      <c r="L152" s="1281"/>
      <c r="M152" s="1282"/>
    </row>
    <row r="153" spans="2:14" x14ac:dyDescent="0.2">
      <c r="B153" s="766" t="s">
        <v>227</v>
      </c>
      <c r="C153" s="977">
        <f>'AMENDED BUDGET'!N48</f>
        <v>0</v>
      </c>
      <c r="D153" s="977">
        <f>'AMENDED BUDGET'!I48</f>
        <v>0</v>
      </c>
      <c r="E153" s="977">
        <f>'AMENDED BUDGET'!J48</f>
        <v>0</v>
      </c>
      <c r="F153" s="977">
        <f>'AMENDED BUDGET'!K48</f>
        <v>0</v>
      </c>
      <c r="G153" s="977">
        <f>'AMENDED BUDGET'!L48</f>
        <v>0</v>
      </c>
      <c r="H153" s="977">
        <f>'AMENDED BUDGET'!M48</f>
        <v>0</v>
      </c>
      <c r="I153" s="1162"/>
      <c r="J153" s="1163"/>
      <c r="K153" s="1163"/>
      <c r="L153" s="1163"/>
      <c r="M153" s="1164"/>
    </row>
    <row r="154" spans="2:14" x14ac:dyDescent="0.2">
      <c r="B154" s="766" t="s">
        <v>228</v>
      </c>
      <c r="C154" s="977">
        <f>'AMENDED BUDGET'!N49</f>
        <v>0</v>
      </c>
      <c r="D154" s="977">
        <f>'AMENDED BUDGET'!I49</f>
        <v>0</v>
      </c>
      <c r="E154" s="977">
        <f>'AMENDED BUDGET'!J49</f>
        <v>0</v>
      </c>
      <c r="F154" s="977">
        <f>'AMENDED BUDGET'!K49</f>
        <v>0</v>
      </c>
      <c r="G154" s="977">
        <f>'AMENDED BUDGET'!L49</f>
        <v>0</v>
      </c>
      <c r="H154" s="977">
        <f>'AMENDED BUDGET'!M49</f>
        <v>0</v>
      </c>
      <c r="I154" s="1162"/>
      <c r="J154" s="1163"/>
      <c r="K154" s="1163"/>
      <c r="L154" s="1163"/>
      <c r="M154" s="1164"/>
    </row>
    <row r="155" spans="2:14" x14ac:dyDescent="0.2">
      <c r="B155" s="766" t="s">
        <v>229</v>
      </c>
      <c r="C155" s="977">
        <f>'AMENDED BUDGET'!N50</f>
        <v>0</v>
      </c>
      <c r="D155" s="977">
        <f>'AMENDED BUDGET'!I50</f>
        <v>0</v>
      </c>
      <c r="E155" s="977">
        <f>'AMENDED BUDGET'!J50</f>
        <v>0</v>
      </c>
      <c r="F155" s="977">
        <f>'AMENDED BUDGET'!K50</f>
        <v>0</v>
      </c>
      <c r="G155" s="977">
        <f>'AMENDED BUDGET'!L50</f>
        <v>0</v>
      </c>
      <c r="H155" s="977">
        <f>'AMENDED BUDGET'!M50</f>
        <v>0</v>
      </c>
      <c r="I155" s="1162"/>
      <c r="J155" s="1163"/>
      <c r="K155" s="1163"/>
      <c r="L155" s="1163"/>
      <c r="M155" s="1164"/>
    </row>
    <row r="156" spans="2:14" x14ac:dyDescent="0.2">
      <c r="B156" s="766" t="s">
        <v>230</v>
      </c>
      <c r="C156" s="977">
        <f>'AMENDED BUDGET'!N51</f>
        <v>0</v>
      </c>
      <c r="D156" s="977">
        <f>'AMENDED BUDGET'!I51</f>
        <v>0</v>
      </c>
      <c r="E156" s="977">
        <f>'AMENDED BUDGET'!J51</f>
        <v>0</v>
      </c>
      <c r="F156" s="977">
        <f>'AMENDED BUDGET'!K51</f>
        <v>0</v>
      </c>
      <c r="G156" s="977">
        <f>'AMENDED BUDGET'!L51</f>
        <v>0</v>
      </c>
      <c r="H156" s="977">
        <f>'AMENDED BUDGET'!M51</f>
        <v>0</v>
      </c>
      <c r="I156" s="1162"/>
      <c r="J156" s="1163"/>
      <c r="K156" s="1163"/>
      <c r="L156" s="1163"/>
      <c r="M156" s="1164"/>
    </row>
    <row r="157" spans="2:14" x14ac:dyDescent="0.2">
      <c r="B157" s="766" t="s">
        <v>231</v>
      </c>
      <c r="C157" s="977">
        <f>'AMENDED BUDGET'!N52</f>
        <v>0</v>
      </c>
      <c r="D157" s="977">
        <f>'AMENDED BUDGET'!I52</f>
        <v>0</v>
      </c>
      <c r="E157" s="977">
        <f>'AMENDED BUDGET'!J52</f>
        <v>0</v>
      </c>
      <c r="F157" s="977">
        <f>'AMENDED BUDGET'!K52</f>
        <v>0</v>
      </c>
      <c r="G157" s="977">
        <f>'AMENDED BUDGET'!L52</f>
        <v>0</v>
      </c>
      <c r="H157" s="977">
        <f>'AMENDED BUDGET'!M52</f>
        <v>0</v>
      </c>
      <c r="I157" s="1162"/>
      <c r="J157" s="1163"/>
      <c r="K157" s="1163"/>
      <c r="L157" s="1163"/>
      <c r="M157" s="1164"/>
      <c r="N157" s="345"/>
    </row>
    <row r="158" spans="2:14" x14ac:dyDescent="0.2">
      <c r="B158" s="766" t="s">
        <v>232</v>
      </c>
      <c r="C158" s="977">
        <f>'AMENDED BUDGET'!N53</f>
        <v>0</v>
      </c>
      <c r="D158" s="977">
        <f>'AMENDED BUDGET'!I53</f>
        <v>0</v>
      </c>
      <c r="E158" s="977">
        <f>'AMENDED BUDGET'!J53</f>
        <v>0</v>
      </c>
      <c r="F158" s="977">
        <f>'AMENDED BUDGET'!K53</f>
        <v>0</v>
      </c>
      <c r="G158" s="977">
        <f>'AMENDED BUDGET'!L53</f>
        <v>0</v>
      </c>
      <c r="H158" s="977">
        <f>'AMENDED BUDGET'!M53</f>
        <v>0</v>
      </c>
      <c r="I158" s="1162"/>
      <c r="J158" s="1163"/>
      <c r="K158" s="1163"/>
      <c r="L158" s="1163"/>
      <c r="M158" s="1164"/>
    </row>
    <row r="159" spans="2:14" x14ac:dyDescent="0.2">
      <c r="B159" s="766" t="s">
        <v>233</v>
      </c>
      <c r="C159" s="977">
        <f>'AMENDED BUDGET'!N54</f>
        <v>0</v>
      </c>
      <c r="D159" s="977">
        <f>'AMENDED BUDGET'!I54</f>
        <v>0</v>
      </c>
      <c r="E159" s="977">
        <f>'AMENDED BUDGET'!J54</f>
        <v>0</v>
      </c>
      <c r="F159" s="977">
        <f>'AMENDED BUDGET'!K54</f>
        <v>0</v>
      </c>
      <c r="G159" s="977">
        <f>'AMENDED BUDGET'!L54</f>
        <v>0</v>
      </c>
      <c r="H159" s="977">
        <f>'AMENDED BUDGET'!M54</f>
        <v>0</v>
      </c>
      <c r="I159" s="1162"/>
      <c r="J159" s="1163"/>
      <c r="K159" s="1163"/>
      <c r="L159" s="1163"/>
      <c r="M159" s="1164"/>
    </row>
    <row r="160" spans="2:14" x14ac:dyDescent="0.2">
      <c r="B160" s="766" t="s">
        <v>234</v>
      </c>
      <c r="C160" s="977">
        <f>'AMENDED BUDGET'!N55</f>
        <v>0</v>
      </c>
      <c r="D160" s="977">
        <f>'AMENDED BUDGET'!I55</f>
        <v>0</v>
      </c>
      <c r="E160" s="977">
        <f>'AMENDED BUDGET'!J55</f>
        <v>0</v>
      </c>
      <c r="F160" s="977">
        <f>'AMENDED BUDGET'!K55</f>
        <v>0</v>
      </c>
      <c r="G160" s="977">
        <f>'AMENDED BUDGET'!L55</f>
        <v>0</v>
      </c>
      <c r="H160" s="977">
        <f>'AMENDED BUDGET'!M55</f>
        <v>0</v>
      </c>
      <c r="I160" s="1162"/>
      <c r="J160" s="1163"/>
      <c r="K160" s="1163"/>
      <c r="L160" s="1163"/>
      <c r="M160" s="1164"/>
    </row>
    <row r="161" spans="2:13" x14ac:dyDescent="0.2">
      <c r="B161" s="978" t="str">
        <f>'AMENDED BUDGET'!A56</f>
        <v>Equipment Rental &amp; Maintenance</v>
      </c>
      <c r="C161" s="977">
        <f>'AMENDED BUDGET'!N56</f>
        <v>0</v>
      </c>
      <c r="D161" s="977">
        <f>'AMENDED BUDGET'!I56</f>
        <v>0</v>
      </c>
      <c r="E161" s="977">
        <f>'AMENDED BUDGET'!J56</f>
        <v>0</v>
      </c>
      <c r="F161" s="977">
        <f>'AMENDED BUDGET'!K56</f>
        <v>0</v>
      </c>
      <c r="G161" s="977">
        <f>'AMENDED BUDGET'!L56</f>
        <v>0</v>
      </c>
      <c r="H161" s="977">
        <f>'AMENDED BUDGET'!M56</f>
        <v>0</v>
      </c>
      <c r="I161" s="1153"/>
      <c r="J161" s="1154"/>
      <c r="K161" s="1154"/>
      <c r="L161" s="1154"/>
      <c r="M161" s="1155"/>
    </row>
    <row r="162" spans="2:13" x14ac:dyDescent="0.2">
      <c r="B162" s="978" t="str">
        <f>'AMENDED BUDGET'!A57</f>
        <v>Membership Dues/Subscriptions</v>
      </c>
      <c r="C162" s="977">
        <f>'AMENDED BUDGET'!N57</f>
        <v>0</v>
      </c>
      <c r="D162" s="977">
        <f>'AMENDED BUDGET'!I57</f>
        <v>0</v>
      </c>
      <c r="E162" s="977">
        <f>'AMENDED BUDGET'!J57</f>
        <v>0</v>
      </c>
      <c r="F162" s="977">
        <f>'AMENDED BUDGET'!K57</f>
        <v>0</v>
      </c>
      <c r="G162" s="977">
        <f>'AMENDED BUDGET'!L57</f>
        <v>0</v>
      </c>
      <c r="H162" s="977">
        <f>'AMENDED BUDGET'!M57</f>
        <v>0</v>
      </c>
      <c r="I162" s="1153"/>
      <c r="J162" s="1154"/>
      <c r="K162" s="1154"/>
      <c r="L162" s="1154"/>
      <c r="M162" s="1155"/>
    </row>
    <row r="163" spans="2:13" ht="25.5" x14ac:dyDescent="0.2">
      <c r="B163" s="978" t="str">
        <f>'AMENDED BUDGET'!A58</f>
        <v>Employee Screenings                                                             (Background Check/Drug Screenings)</v>
      </c>
      <c r="C163" s="977">
        <f>'AMENDED BUDGET'!N58</f>
        <v>0</v>
      </c>
      <c r="D163" s="977">
        <f>'AMENDED BUDGET'!I58</f>
        <v>0</v>
      </c>
      <c r="E163" s="977">
        <f>'AMENDED BUDGET'!J58</f>
        <v>0</v>
      </c>
      <c r="F163" s="977">
        <f>'AMENDED BUDGET'!K58</f>
        <v>0</v>
      </c>
      <c r="G163" s="977">
        <f>'AMENDED BUDGET'!L58</f>
        <v>0</v>
      </c>
      <c r="H163" s="977">
        <f>'AMENDED BUDGET'!M58</f>
        <v>0</v>
      </c>
      <c r="I163" s="1153"/>
      <c r="J163" s="1154"/>
      <c r="K163" s="1154"/>
      <c r="L163" s="1154"/>
      <c r="M163" s="1155"/>
    </row>
    <row r="164" spans="2:13" x14ac:dyDescent="0.2">
      <c r="B164" s="978" t="str">
        <f>'AMENDED BUDGET'!A59</f>
        <v>Printing</v>
      </c>
      <c r="C164" s="977">
        <f>'AMENDED BUDGET'!N59</f>
        <v>0</v>
      </c>
      <c r="D164" s="977">
        <f>'AMENDED BUDGET'!I59</f>
        <v>0</v>
      </c>
      <c r="E164" s="977">
        <f>'AMENDED BUDGET'!J59</f>
        <v>0</v>
      </c>
      <c r="F164" s="977">
        <f>'AMENDED BUDGET'!K59</f>
        <v>0</v>
      </c>
      <c r="G164" s="977">
        <f>'AMENDED BUDGET'!L59</f>
        <v>0</v>
      </c>
      <c r="H164" s="977">
        <f>'AMENDED BUDGET'!M59</f>
        <v>0</v>
      </c>
      <c r="I164" s="1153"/>
      <c r="J164" s="1154"/>
      <c r="K164" s="1154"/>
      <c r="L164" s="1154"/>
      <c r="M164" s="1155"/>
    </row>
    <row r="165" spans="2:13" x14ac:dyDescent="0.2">
      <c r="B165" s="978" t="str">
        <f>'AMENDED BUDGET'!A60</f>
        <v>Public Outreach</v>
      </c>
      <c r="C165" s="977">
        <f>'AMENDED BUDGET'!N60</f>
        <v>0</v>
      </c>
      <c r="D165" s="977">
        <f>'AMENDED BUDGET'!I60</f>
        <v>0</v>
      </c>
      <c r="E165" s="977">
        <f>'AMENDED BUDGET'!J60</f>
        <v>0</v>
      </c>
      <c r="F165" s="977">
        <f>'AMENDED BUDGET'!K60</f>
        <v>0</v>
      </c>
      <c r="G165" s="977">
        <f>'AMENDED BUDGET'!L60</f>
        <v>0</v>
      </c>
      <c r="H165" s="977">
        <f>'AMENDED BUDGET'!M60</f>
        <v>0</v>
      </c>
      <c r="I165" s="1153"/>
      <c r="J165" s="1154"/>
      <c r="K165" s="1154"/>
      <c r="L165" s="1154"/>
      <c r="M165" s="1155"/>
    </row>
    <row r="166" spans="2:13" x14ac:dyDescent="0.2">
      <c r="B166" s="978" t="str">
        <f>'AMENDED BUDGET'!A61</f>
        <v>Recruitment</v>
      </c>
      <c r="C166" s="977">
        <f>'AMENDED BUDGET'!N61</f>
        <v>0</v>
      </c>
      <c r="D166" s="977">
        <f>'AMENDED BUDGET'!I61</f>
        <v>0</v>
      </c>
      <c r="E166" s="977">
        <f>'AMENDED BUDGET'!J61</f>
        <v>0</v>
      </c>
      <c r="F166" s="977">
        <f>'AMENDED BUDGET'!K61</f>
        <v>0</v>
      </c>
      <c r="G166" s="977">
        <f>'AMENDED BUDGET'!L61</f>
        <v>0</v>
      </c>
      <c r="H166" s="977">
        <f>'AMENDED BUDGET'!M61</f>
        <v>0</v>
      </c>
      <c r="I166" s="1477"/>
      <c r="J166" s="1478"/>
      <c r="K166" s="1478"/>
      <c r="L166" s="1478"/>
      <c r="M166" s="1479"/>
    </row>
    <row r="167" spans="2:13" ht="15.75" thickBot="1" x14ac:dyDescent="0.25">
      <c r="B167" s="979" t="s">
        <v>257</v>
      </c>
      <c r="C167" s="980">
        <f t="shared" ref="C167:H167" si="2">SUM(C153:C166)</f>
        <v>0</v>
      </c>
      <c r="D167" s="980">
        <f t="shared" si="2"/>
        <v>0</v>
      </c>
      <c r="E167" s="980">
        <f t="shared" si="2"/>
        <v>0</v>
      </c>
      <c r="F167" s="980">
        <f t="shared" si="2"/>
        <v>0</v>
      </c>
      <c r="G167" s="980">
        <f t="shared" si="2"/>
        <v>0</v>
      </c>
      <c r="H167" s="980">
        <f t="shared" si="2"/>
        <v>0</v>
      </c>
      <c r="I167" s="1168"/>
      <c r="J167" s="1169"/>
      <c r="K167" s="1169"/>
      <c r="L167" s="1169"/>
      <c r="M167" s="1170"/>
    </row>
    <row r="168" spans="2:13" ht="32.1" customHeight="1" thickBot="1" x14ac:dyDescent="0.25">
      <c r="B168" s="1198"/>
      <c r="C168" s="1198"/>
      <c r="D168" s="1198"/>
      <c r="E168" s="1198"/>
      <c r="F168" s="1198"/>
      <c r="G168" s="1198"/>
      <c r="H168" s="1198"/>
      <c r="I168" s="1198"/>
      <c r="J168" s="1198"/>
      <c r="K168" s="1198"/>
      <c r="L168" s="1198"/>
      <c r="M168" s="1198"/>
    </row>
    <row r="169" spans="2:13" ht="16.5" customHeight="1" thickBot="1" x14ac:dyDescent="0.3">
      <c r="B169" s="715" t="s">
        <v>197</v>
      </c>
      <c r="C169" s="716"/>
      <c r="D169" s="716"/>
      <c r="E169" s="716"/>
      <c r="F169" s="1193" t="s">
        <v>264</v>
      </c>
      <c r="G169" s="1193"/>
      <c r="H169" s="1193"/>
      <c r="I169" s="842">
        <f>BUDGET!D36</f>
        <v>0</v>
      </c>
      <c r="J169" s="1215" t="s">
        <v>274</v>
      </c>
      <c r="K169" s="1215"/>
      <c r="L169" s="1215"/>
      <c r="M169" s="1004">
        <f>'AMENDED BUDGET'!H35</f>
        <v>0</v>
      </c>
    </row>
    <row r="170" spans="2:13" ht="16.5" customHeight="1" thickBot="1" x14ac:dyDescent="0.3">
      <c r="B170" s="717"/>
      <c r="C170" s="718"/>
      <c r="D170" s="718"/>
      <c r="E170" s="718"/>
      <c r="F170" s="1194" t="s">
        <v>272</v>
      </c>
      <c r="G170" s="1194"/>
      <c r="H170" s="1194"/>
      <c r="I170" s="843">
        <f>BUDGET!C36</f>
        <v>0</v>
      </c>
      <c r="J170" s="1217" t="s">
        <v>268</v>
      </c>
      <c r="K170" s="1217"/>
      <c r="L170" s="1217"/>
      <c r="M170" s="1012">
        <f>'AMENDED BUDGET'!G35</f>
        <v>0</v>
      </c>
    </row>
    <row r="171" spans="2:13" ht="16.5" thickBot="1" x14ac:dyDescent="0.3">
      <c r="B171" s="770"/>
      <c r="C171" s="771"/>
      <c r="D171" s="771"/>
      <c r="E171" s="771"/>
      <c r="F171" s="1195" t="s">
        <v>266</v>
      </c>
      <c r="G171" s="1195"/>
      <c r="H171" s="1195"/>
      <c r="I171" s="843">
        <f>BUDGET!B36</f>
        <v>0</v>
      </c>
      <c r="J171" s="1476" t="s">
        <v>267</v>
      </c>
      <c r="K171" s="1476"/>
      <c r="L171" s="1476"/>
      <c r="M171" s="1005">
        <f>'AMENDED BUDGET'!F35</f>
        <v>0</v>
      </c>
    </row>
    <row r="172" spans="2:13" ht="19.5" customHeight="1" x14ac:dyDescent="0.25">
      <c r="B172" s="775" t="s">
        <v>198</v>
      </c>
      <c r="C172" s="776"/>
      <c r="D172" s="777" t="s">
        <v>255</v>
      </c>
      <c r="E172" s="841">
        <f>BUDGET!D32</f>
        <v>0</v>
      </c>
      <c r="F172" s="778"/>
      <c r="G172" s="779" t="s">
        <v>251</v>
      </c>
      <c r="H172" s="841">
        <f>BUDGET!C32</f>
        <v>0</v>
      </c>
      <c r="I172" s="1222" t="s">
        <v>256</v>
      </c>
      <c r="J172" s="1223"/>
      <c r="K172" s="841">
        <f>BUDGET!B32</f>
        <v>0</v>
      </c>
      <c r="L172" s="778"/>
      <c r="M172" s="780"/>
    </row>
    <row r="173" spans="2:13" ht="19.5" customHeight="1" x14ac:dyDescent="0.25">
      <c r="B173" s="1015" t="s">
        <v>275</v>
      </c>
      <c r="C173" s="971"/>
      <c r="D173" s="970" t="s">
        <v>255</v>
      </c>
      <c r="E173" s="844">
        <f>'AMENDED BUDGET'!H31</f>
        <v>0</v>
      </c>
      <c r="F173" s="723"/>
      <c r="G173" s="970" t="s">
        <v>251</v>
      </c>
      <c r="H173" s="844">
        <f>'AMENDED BUDGET'!G31</f>
        <v>0</v>
      </c>
      <c r="I173" s="1179" t="s">
        <v>256</v>
      </c>
      <c r="J173" s="1179"/>
      <c r="K173" s="844">
        <f>'AMENDED BUDGET'!F31</f>
        <v>0</v>
      </c>
      <c r="L173" s="987"/>
      <c r="M173" s="988"/>
    </row>
    <row r="174" spans="2:13" x14ac:dyDescent="0.2">
      <c r="B174" s="1275"/>
      <c r="C174" s="1276"/>
      <c r="D174" s="1276"/>
      <c r="E174" s="1276"/>
      <c r="F174" s="1276"/>
      <c r="G174" s="1276"/>
      <c r="H174" s="1276"/>
      <c r="I174" s="1276"/>
      <c r="J174" s="1276"/>
      <c r="K174" s="1276"/>
      <c r="L174" s="1276"/>
      <c r="M174" s="1277"/>
    </row>
    <row r="175" spans="2:13" x14ac:dyDescent="0.2">
      <c r="B175" s="1493"/>
      <c r="C175" s="1494"/>
      <c r="D175" s="1494"/>
      <c r="E175" s="1494"/>
      <c r="F175" s="1494"/>
      <c r="G175" s="1494"/>
      <c r="H175" s="1494"/>
      <c r="I175" s="1494"/>
      <c r="J175" s="1494"/>
      <c r="K175" s="1494"/>
      <c r="L175" s="1494"/>
      <c r="M175" s="1495"/>
    </row>
    <row r="176" spans="2:13" x14ac:dyDescent="0.2">
      <c r="B176" s="1493"/>
      <c r="C176" s="1494"/>
      <c r="D176" s="1494"/>
      <c r="E176" s="1494"/>
      <c r="F176" s="1494"/>
      <c r="G176" s="1494"/>
      <c r="H176" s="1494"/>
      <c r="I176" s="1494"/>
      <c r="J176" s="1494"/>
      <c r="K176" s="1494"/>
      <c r="L176" s="1494"/>
      <c r="M176" s="1495"/>
    </row>
    <row r="177" spans="2:13" x14ac:dyDescent="0.2">
      <c r="B177" s="1493"/>
      <c r="C177" s="1494"/>
      <c r="D177" s="1494"/>
      <c r="E177" s="1494"/>
      <c r="F177" s="1494"/>
      <c r="G177" s="1494"/>
      <c r="H177" s="1494"/>
      <c r="I177" s="1494"/>
      <c r="J177" s="1494"/>
      <c r="K177" s="1494"/>
      <c r="L177" s="1494"/>
      <c r="M177" s="1495"/>
    </row>
    <row r="178" spans="2:13" x14ac:dyDescent="0.2">
      <c r="B178" s="1493"/>
      <c r="C178" s="1494"/>
      <c r="D178" s="1494"/>
      <c r="E178" s="1494"/>
      <c r="F178" s="1494"/>
      <c r="G178" s="1494"/>
      <c r="H178" s="1494"/>
      <c r="I178" s="1494"/>
      <c r="J178" s="1494"/>
      <c r="K178" s="1494"/>
      <c r="L178" s="1494"/>
      <c r="M178" s="1495"/>
    </row>
    <row r="179" spans="2:13" x14ac:dyDescent="0.2">
      <c r="B179" s="1493"/>
      <c r="C179" s="1494"/>
      <c r="D179" s="1494"/>
      <c r="E179" s="1494"/>
      <c r="F179" s="1494"/>
      <c r="G179" s="1494"/>
      <c r="H179" s="1494"/>
      <c r="I179" s="1494"/>
      <c r="J179" s="1494"/>
      <c r="K179" s="1494"/>
      <c r="L179" s="1494"/>
      <c r="M179" s="1495"/>
    </row>
    <row r="180" spans="2:13" x14ac:dyDescent="0.2">
      <c r="B180" s="1159"/>
      <c r="C180" s="1160"/>
      <c r="D180" s="1160"/>
      <c r="E180" s="1160"/>
      <c r="F180" s="1160"/>
      <c r="G180" s="1160"/>
      <c r="H180" s="1160"/>
      <c r="I180" s="1160"/>
      <c r="J180" s="1160"/>
      <c r="K180" s="1160"/>
      <c r="L180" s="1160"/>
      <c r="M180" s="1161"/>
    </row>
    <row r="181" spans="2:13" x14ac:dyDescent="0.2">
      <c r="B181" s="1159"/>
      <c r="C181" s="1160"/>
      <c r="D181" s="1160"/>
      <c r="E181" s="1160"/>
      <c r="F181" s="1160"/>
      <c r="G181" s="1160"/>
      <c r="H181" s="1160"/>
      <c r="I181" s="1160"/>
      <c r="J181" s="1160"/>
      <c r="K181" s="1160"/>
      <c r="L181" s="1160"/>
      <c r="M181" s="1161"/>
    </row>
    <row r="182" spans="2:13" ht="19.5" customHeight="1" x14ac:dyDescent="0.25">
      <c r="B182" s="787" t="s">
        <v>300</v>
      </c>
      <c r="C182" s="782"/>
      <c r="D182" s="783" t="s">
        <v>255</v>
      </c>
      <c r="E182" s="844">
        <f>BUDGET!D33</f>
        <v>0</v>
      </c>
      <c r="F182" s="784"/>
      <c r="G182" s="785" t="s">
        <v>251</v>
      </c>
      <c r="H182" s="844">
        <f>BUDGET!C33</f>
        <v>0</v>
      </c>
      <c r="I182" s="1229" t="s">
        <v>256</v>
      </c>
      <c r="J182" s="1484"/>
      <c r="K182" s="844">
        <f>BUDGET!B33</f>
        <v>0</v>
      </c>
      <c r="L182" s="784"/>
      <c r="M182" s="990"/>
    </row>
    <row r="183" spans="2:13" ht="19.5" customHeight="1" x14ac:dyDescent="0.25">
      <c r="B183" s="1016" t="s">
        <v>275</v>
      </c>
      <c r="C183" s="989"/>
      <c r="D183" s="970" t="s">
        <v>255</v>
      </c>
      <c r="E183" s="844">
        <f>'AMENDED BUDGET'!H32</f>
        <v>0</v>
      </c>
      <c r="F183" s="744"/>
      <c r="G183" s="970" t="s">
        <v>251</v>
      </c>
      <c r="H183" s="844">
        <f>'AMENDED BUDGET'!G32</f>
        <v>0</v>
      </c>
      <c r="I183" s="1179" t="s">
        <v>256</v>
      </c>
      <c r="J183" s="1179"/>
      <c r="K183" s="844">
        <f>'AMENDED BUDGET'!F32</f>
        <v>0</v>
      </c>
      <c r="L183" s="778"/>
      <c r="M183" s="780"/>
    </row>
    <row r="184" spans="2:13" x14ac:dyDescent="0.2">
      <c r="B184" s="1159"/>
      <c r="C184" s="1160"/>
      <c r="D184" s="1160"/>
      <c r="E184" s="1160"/>
      <c r="F184" s="1160"/>
      <c r="G184" s="1160"/>
      <c r="H184" s="1160"/>
      <c r="I184" s="1160"/>
      <c r="J184" s="1160"/>
      <c r="K184" s="1160"/>
      <c r="L184" s="1160"/>
      <c r="M184" s="1161"/>
    </row>
    <row r="185" spans="2:13" x14ac:dyDescent="0.2">
      <c r="B185" s="1225"/>
      <c r="C185" s="1226"/>
      <c r="D185" s="1226"/>
      <c r="E185" s="1226"/>
      <c r="F185" s="1226"/>
      <c r="G185" s="1226"/>
      <c r="H185" s="1226"/>
      <c r="I185" s="1226"/>
      <c r="J185" s="1226"/>
      <c r="K185" s="1226"/>
      <c r="L185" s="1226"/>
      <c r="M185" s="1227"/>
    </row>
    <row r="186" spans="2:13" x14ac:dyDescent="0.2">
      <c r="B186" s="1225"/>
      <c r="C186" s="1226"/>
      <c r="D186" s="1226"/>
      <c r="E186" s="1226"/>
      <c r="F186" s="1226"/>
      <c r="G186" s="1226"/>
      <c r="H186" s="1226"/>
      <c r="I186" s="1226"/>
      <c r="J186" s="1226"/>
      <c r="K186" s="1226"/>
      <c r="L186" s="1226"/>
      <c r="M186" s="1227"/>
    </row>
    <row r="187" spans="2:13" x14ac:dyDescent="0.2">
      <c r="B187" s="1225"/>
      <c r="C187" s="1226"/>
      <c r="D187" s="1226"/>
      <c r="E187" s="1226"/>
      <c r="F187" s="1226"/>
      <c r="G187" s="1226"/>
      <c r="H187" s="1226"/>
      <c r="I187" s="1226"/>
      <c r="J187" s="1226"/>
      <c r="K187" s="1226"/>
      <c r="L187" s="1226"/>
      <c r="M187" s="1227"/>
    </row>
    <row r="188" spans="2:13" x14ac:dyDescent="0.2">
      <c r="B188" s="1225"/>
      <c r="C188" s="1226"/>
      <c r="D188" s="1226"/>
      <c r="E188" s="1226"/>
      <c r="F188" s="1226"/>
      <c r="G188" s="1226"/>
      <c r="H188" s="1226"/>
      <c r="I188" s="1226"/>
      <c r="J188" s="1226"/>
      <c r="K188" s="1226"/>
      <c r="L188" s="1226"/>
      <c r="M188" s="1227"/>
    </row>
    <row r="189" spans="2:13" x14ac:dyDescent="0.2">
      <c r="B189" s="1225"/>
      <c r="C189" s="1226"/>
      <c r="D189" s="1226"/>
      <c r="E189" s="1226"/>
      <c r="F189" s="1226"/>
      <c r="G189" s="1226"/>
      <c r="H189" s="1226"/>
      <c r="I189" s="1226"/>
      <c r="J189" s="1226"/>
      <c r="K189" s="1226"/>
      <c r="L189" s="1226"/>
      <c r="M189" s="1227"/>
    </row>
    <row r="190" spans="2:13" x14ac:dyDescent="0.2">
      <c r="B190" s="1159"/>
      <c r="C190" s="1160"/>
      <c r="D190" s="1160"/>
      <c r="E190" s="1160"/>
      <c r="F190" s="1160"/>
      <c r="G190" s="1160"/>
      <c r="H190" s="1160"/>
      <c r="I190" s="1160"/>
      <c r="J190" s="1160"/>
      <c r="K190" s="1160"/>
      <c r="L190" s="1160"/>
      <c r="M190" s="1161"/>
    </row>
    <row r="191" spans="2:13" x14ac:dyDescent="0.2">
      <c r="B191" s="1171"/>
      <c r="C191" s="1172"/>
      <c r="D191" s="1172"/>
      <c r="E191" s="1172"/>
      <c r="F191" s="1172"/>
      <c r="G191" s="1172"/>
      <c r="H191" s="1172"/>
      <c r="I191" s="1172"/>
      <c r="J191" s="1172"/>
      <c r="K191" s="1172"/>
      <c r="L191" s="1172"/>
      <c r="M191" s="1173"/>
    </row>
    <row r="192" spans="2:13" s="230" customFormat="1" ht="19.5" customHeight="1" x14ac:dyDescent="0.25">
      <c r="B192" s="787" t="s">
        <v>301</v>
      </c>
      <c r="C192" s="776"/>
      <c r="D192" s="777" t="s">
        <v>255</v>
      </c>
      <c r="E192" s="841">
        <f>BUDGET!D34</f>
        <v>0</v>
      </c>
      <c r="F192" s="778"/>
      <c r="G192" s="779" t="s">
        <v>251</v>
      </c>
      <c r="H192" s="841">
        <f>BUDGET!C34</f>
        <v>0</v>
      </c>
      <c r="I192" s="1229" t="s">
        <v>256</v>
      </c>
      <c r="J192" s="1230"/>
      <c r="K192" s="841">
        <f>BUDGET!B34</f>
        <v>0</v>
      </c>
      <c r="L192" s="778"/>
      <c r="M192" s="780"/>
    </row>
    <row r="193" spans="2:13" s="230" customFormat="1" ht="19.5" customHeight="1" x14ac:dyDescent="0.25">
      <c r="B193" s="1015" t="s">
        <v>275</v>
      </c>
      <c r="C193" s="971"/>
      <c r="D193" s="970" t="s">
        <v>255</v>
      </c>
      <c r="E193" s="844">
        <f>'AMENDED BUDGET'!H32</f>
        <v>0</v>
      </c>
      <c r="F193" s="723"/>
      <c r="G193" s="970" t="s">
        <v>251</v>
      </c>
      <c r="H193" s="844">
        <f>'AMENDED BUDGET'!G32</f>
        <v>0</v>
      </c>
      <c r="I193" s="1179" t="s">
        <v>256</v>
      </c>
      <c r="J193" s="1179"/>
      <c r="K193" s="844">
        <f>'AMENDED BUDGET'!F32</f>
        <v>0</v>
      </c>
      <c r="L193" s="987"/>
      <c r="M193" s="988"/>
    </row>
    <row r="194" spans="2:13" x14ac:dyDescent="0.2">
      <c r="B194" s="1165"/>
      <c r="C194" s="1166"/>
      <c r="D194" s="1166"/>
      <c r="E194" s="1166"/>
      <c r="F194" s="1166"/>
      <c r="G194" s="1166"/>
      <c r="H194" s="1166"/>
      <c r="I194" s="1166"/>
      <c r="J194" s="1166"/>
      <c r="K194" s="1166"/>
      <c r="L194" s="1166"/>
      <c r="M194" s="1167"/>
    </row>
    <row r="195" spans="2:13" x14ac:dyDescent="0.2">
      <c r="B195" s="1159"/>
      <c r="C195" s="1160"/>
      <c r="D195" s="1160"/>
      <c r="E195" s="1160"/>
      <c r="F195" s="1160"/>
      <c r="G195" s="1160"/>
      <c r="H195" s="1160"/>
      <c r="I195" s="1160"/>
      <c r="J195" s="1160"/>
      <c r="K195" s="1160"/>
      <c r="L195" s="1160"/>
      <c r="M195" s="1161"/>
    </row>
    <row r="196" spans="2:13" x14ac:dyDescent="0.2">
      <c r="B196" s="1159"/>
      <c r="C196" s="1160"/>
      <c r="D196" s="1160"/>
      <c r="E196" s="1160"/>
      <c r="F196" s="1160"/>
      <c r="G196" s="1160"/>
      <c r="H196" s="1160"/>
      <c r="I196" s="1160"/>
      <c r="J196" s="1160"/>
      <c r="K196" s="1160"/>
      <c r="L196" s="1160"/>
      <c r="M196" s="1161"/>
    </row>
    <row r="197" spans="2:13" x14ac:dyDescent="0.2">
      <c r="B197" s="1159"/>
      <c r="C197" s="1160"/>
      <c r="D197" s="1160"/>
      <c r="E197" s="1160"/>
      <c r="F197" s="1160"/>
      <c r="G197" s="1160"/>
      <c r="H197" s="1160"/>
      <c r="I197" s="1160"/>
      <c r="J197" s="1160"/>
      <c r="K197" s="1160"/>
      <c r="L197" s="1160"/>
      <c r="M197" s="1161"/>
    </row>
    <row r="198" spans="2:13" x14ac:dyDescent="0.2">
      <c r="B198" s="1159"/>
      <c r="C198" s="1160"/>
      <c r="D198" s="1160"/>
      <c r="E198" s="1160"/>
      <c r="F198" s="1160"/>
      <c r="G198" s="1160"/>
      <c r="H198" s="1160"/>
      <c r="I198" s="1160"/>
      <c r="J198" s="1160"/>
      <c r="K198" s="1160"/>
      <c r="L198" s="1160"/>
      <c r="M198" s="1161"/>
    </row>
    <row r="199" spans="2:13" x14ac:dyDescent="0.2">
      <c r="B199" s="1159"/>
      <c r="C199" s="1160"/>
      <c r="D199" s="1160"/>
      <c r="E199" s="1160"/>
      <c r="F199" s="1160"/>
      <c r="G199" s="1160"/>
      <c r="H199" s="1160"/>
      <c r="I199" s="1160"/>
      <c r="J199" s="1160"/>
      <c r="K199" s="1160"/>
      <c r="L199" s="1160"/>
      <c r="M199" s="1161"/>
    </row>
    <row r="200" spans="2:13" x14ac:dyDescent="0.2">
      <c r="B200" s="1159"/>
      <c r="C200" s="1160"/>
      <c r="D200" s="1160"/>
      <c r="E200" s="1160"/>
      <c r="F200" s="1160"/>
      <c r="G200" s="1160"/>
      <c r="H200" s="1160"/>
      <c r="I200" s="1160"/>
      <c r="J200" s="1160"/>
      <c r="K200" s="1160"/>
      <c r="L200" s="1160"/>
      <c r="M200" s="1161"/>
    </row>
    <row r="201" spans="2:13" x14ac:dyDescent="0.2">
      <c r="B201" s="1171"/>
      <c r="C201" s="1172"/>
      <c r="D201" s="1172"/>
      <c r="E201" s="1172"/>
      <c r="F201" s="1172"/>
      <c r="G201" s="1172"/>
      <c r="H201" s="1172"/>
      <c r="I201" s="1172"/>
      <c r="J201" s="1172"/>
      <c r="K201" s="1172"/>
      <c r="L201" s="1172"/>
      <c r="M201" s="1173"/>
    </row>
    <row r="202" spans="2:13" s="230" customFormat="1" ht="19.5" customHeight="1" x14ac:dyDescent="0.25">
      <c r="B202" s="787" t="s">
        <v>302</v>
      </c>
      <c r="C202" s="776"/>
      <c r="D202" s="777" t="s">
        <v>255</v>
      </c>
      <c r="E202" s="841">
        <f>BUDGET!D35</f>
        <v>0</v>
      </c>
      <c r="F202" s="778"/>
      <c r="G202" s="779" t="s">
        <v>251</v>
      </c>
      <c r="H202" s="841">
        <f>BUDGET!C35</f>
        <v>0</v>
      </c>
      <c r="I202" s="1222" t="s">
        <v>256</v>
      </c>
      <c r="J202" s="1223"/>
      <c r="K202" s="841">
        <f>BUDGET!B35</f>
        <v>0</v>
      </c>
      <c r="L202" s="778"/>
      <c r="M202" s="780"/>
    </row>
    <row r="203" spans="2:13" s="230" customFormat="1" ht="19.5" customHeight="1" x14ac:dyDescent="0.25">
      <c r="B203" s="1015" t="s">
        <v>275</v>
      </c>
      <c r="C203" s="971"/>
      <c r="D203" s="970" t="s">
        <v>255</v>
      </c>
      <c r="E203" s="844">
        <f>'AMENDED BUDGET'!H34</f>
        <v>0</v>
      </c>
      <c r="F203" s="723"/>
      <c r="G203" s="970" t="s">
        <v>251</v>
      </c>
      <c r="H203" s="844">
        <f>'AMENDED BUDGET'!G34</f>
        <v>0</v>
      </c>
      <c r="I203" s="1179" t="s">
        <v>256</v>
      </c>
      <c r="J203" s="1179"/>
      <c r="K203" s="844">
        <f>'AMENDED BUDGET'!F34</f>
        <v>0</v>
      </c>
      <c r="L203" s="987"/>
      <c r="M203" s="988"/>
    </row>
    <row r="204" spans="2:13" x14ac:dyDescent="0.2">
      <c r="B204" s="1165"/>
      <c r="C204" s="1166"/>
      <c r="D204" s="1166"/>
      <c r="E204" s="1166"/>
      <c r="F204" s="1166"/>
      <c r="G204" s="1166"/>
      <c r="H204" s="1166"/>
      <c r="I204" s="1166"/>
      <c r="J204" s="1166"/>
      <c r="K204" s="1166"/>
      <c r="L204" s="1166"/>
      <c r="M204" s="1167"/>
    </row>
    <row r="205" spans="2:13" x14ac:dyDescent="0.2">
      <c r="B205" s="1159"/>
      <c r="C205" s="1160"/>
      <c r="D205" s="1160"/>
      <c r="E205" s="1160"/>
      <c r="F205" s="1160"/>
      <c r="G205" s="1160"/>
      <c r="H205" s="1160"/>
      <c r="I205" s="1160"/>
      <c r="J205" s="1160"/>
      <c r="K205" s="1160"/>
      <c r="L205" s="1160"/>
      <c r="M205" s="1161"/>
    </row>
    <row r="206" spans="2:13" x14ac:dyDescent="0.2">
      <c r="B206" s="1159"/>
      <c r="C206" s="1160"/>
      <c r="D206" s="1160"/>
      <c r="E206" s="1160"/>
      <c r="F206" s="1160"/>
      <c r="G206" s="1160"/>
      <c r="H206" s="1160"/>
      <c r="I206" s="1160"/>
      <c r="J206" s="1160"/>
      <c r="K206" s="1160"/>
      <c r="L206" s="1160"/>
      <c r="M206" s="1161"/>
    </row>
    <row r="207" spans="2:13" x14ac:dyDescent="0.2">
      <c r="B207" s="1159"/>
      <c r="C207" s="1160"/>
      <c r="D207" s="1160"/>
      <c r="E207" s="1160"/>
      <c r="F207" s="1160"/>
      <c r="G207" s="1160"/>
      <c r="H207" s="1160"/>
      <c r="I207" s="1160"/>
      <c r="J207" s="1160"/>
      <c r="K207" s="1160"/>
      <c r="L207" s="1160"/>
      <c r="M207" s="1161"/>
    </row>
    <row r="208" spans="2:13" x14ac:dyDescent="0.2">
      <c r="B208" s="1159"/>
      <c r="C208" s="1160"/>
      <c r="D208" s="1160"/>
      <c r="E208" s="1160"/>
      <c r="F208" s="1160"/>
      <c r="G208" s="1160"/>
      <c r="H208" s="1160"/>
      <c r="I208" s="1160"/>
      <c r="J208" s="1160"/>
      <c r="K208" s="1160"/>
      <c r="L208" s="1160"/>
      <c r="M208" s="1161"/>
    </row>
    <row r="209" spans="2:13" x14ac:dyDescent="0.2">
      <c r="B209" s="1159"/>
      <c r="C209" s="1160"/>
      <c r="D209" s="1160"/>
      <c r="E209" s="1160"/>
      <c r="F209" s="1160"/>
      <c r="G209" s="1160"/>
      <c r="H209" s="1160"/>
      <c r="I209" s="1160"/>
      <c r="J209" s="1160"/>
      <c r="K209" s="1160"/>
      <c r="L209" s="1160"/>
      <c r="M209" s="1161"/>
    </row>
    <row r="210" spans="2:13" x14ac:dyDescent="0.2">
      <c r="B210" s="1159"/>
      <c r="C210" s="1160"/>
      <c r="D210" s="1160"/>
      <c r="E210" s="1160"/>
      <c r="F210" s="1160"/>
      <c r="G210" s="1160"/>
      <c r="H210" s="1160"/>
      <c r="I210" s="1160"/>
      <c r="J210" s="1160"/>
      <c r="K210" s="1160"/>
      <c r="L210" s="1160"/>
      <c r="M210" s="1161"/>
    </row>
    <row r="211" spans="2:13" ht="15.75" thickBot="1" x14ac:dyDescent="0.25">
      <c r="B211" s="1190"/>
      <c r="C211" s="1191"/>
      <c r="D211" s="1191"/>
      <c r="E211" s="1191"/>
      <c r="F211" s="1191"/>
      <c r="G211" s="1191"/>
      <c r="H211" s="1191"/>
      <c r="I211" s="1191"/>
      <c r="J211" s="1191"/>
      <c r="K211" s="1191"/>
      <c r="L211" s="1191"/>
      <c r="M211" s="1192"/>
    </row>
    <row r="212" spans="2:13" ht="32.1" customHeight="1" thickBot="1" x14ac:dyDescent="0.25">
      <c r="B212" s="1224"/>
      <c r="C212" s="1224"/>
      <c r="D212" s="1224"/>
      <c r="E212" s="1224"/>
      <c r="F212" s="1224"/>
      <c r="G212" s="1224"/>
      <c r="H212" s="1224"/>
      <c r="I212" s="1224"/>
      <c r="J212" s="1224"/>
      <c r="K212" s="1224"/>
      <c r="L212" s="1224"/>
      <c r="M212" s="1224"/>
    </row>
    <row r="213" spans="2:13" ht="16.5" customHeight="1" thickBot="1" x14ac:dyDescent="0.3">
      <c r="B213" s="715" t="s">
        <v>199</v>
      </c>
      <c r="C213" s="716"/>
      <c r="D213" s="716"/>
      <c r="E213" s="716"/>
      <c r="F213" s="1193" t="s">
        <v>264</v>
      </c>
      <c r="G213" s="1193"/>
      <c r="H213" s="1193"/>
      <c r="I213" s="842">
        <f>BUDGET!D41</f>
        <v>0</v>
      </c>
      <c r="J213" s="1215" t="s">
        <v>274</v>
      </c>
      <c r="K213" s="1215"/>
      <c r="L213" s="1215"/>
      <c r="M213" s="1004">
        <f>'AMENDED BUDGET'!H40</f>
        <v>0</v>
      </c>
    </row>
    <row r="214" spans="2:13" ht="16.5" customHeight="1" thickBot="1" x14ac:dyDescent="0.3">
      <c r="B214" s="717"/>
      <c r="C214" s="718"/>
      <c r="D214" s="718"/>
      <c r="E214" s="718"/>
      <c r="F214" s="788"/>
      <c r="G214" s="1194" t="s">
        <v>265</v>
      </c>
      <c r="H214" s="1194"/>
      <c r="I214" s="843">
        <f>BUDGET!C41</f>
        <v>0</v>
      </c>
      <c r="J214" s="1217" t="s">
        <v>268</v>
      </c>
      <c r="K214" s="1217"/>
      <c r="L214" s="1217"/>
      <c r="M214" s="1012">
        <f>'AMENDED BUDGET'!G40</f>
        <v>0</v>
      </c>
    </row>
    <row r="215" spans="2:13" ht="16.5" thickBot="1" x14ac:dyDescent="0.3">
      <c r="B215" s="789"/>
      <c r="C215" s="790"/>
      <c r="D215" s="790"/>
      <c r="E215" s="790"/>
      <c r="F215" s="791"/>
      <c r="G215" s="1195" t="s">
        <v>276</v>
      </c>
      <c r="H215" s="1195"/>
      <c r="I215" s="843">
        <f>BUDGET!B41</f>
        <v>0</v>
      </c>
      <c r="J215" s="1476" t="s">
        <v>267</v>
      </c>
      <c r="K215" s="1476"/>
      <c r="L215" s="1476"/>
      <c r="M215" s="1012">
        <f>'AMENDED BUDGET'!F40</f>
        <v>0</v>
      </c>
    </row>
    <row r="216" spans="2:13" ht="19.5" customHeight="1" x14ac:dyDescent="0.25">
      <c r="B216" s="794" t="s">
        <v>381</v>
      </c>
      <c r="C216" s="795"/>
      <c r="D216" s="777" t="s">
        <v>255</v>
      </c>
      <c r="E216" s="841">
        <f>BUDGET!D38</f>
        <v>0</v>
      </c>
      <c r="F216" s="778"/>
      <c r="G216" s="779" t="s">
        <v>251</v>
      </c>
      <c r="H216" s="841">
        <f>BUDGET!C38</f>
        <v>0</v>
      </c>
      <c r="I216" s="1222" t="s">
        <v>256</v>
      </c>
      <c r="J216" s="1223"/>
      <c r="K216" s="841">
        <f>BUDGET!B38</f>
        <v>0</v>
      </c>
      <c r="L216" s="778"/>
      <c r="M216" s="780"/>
    </row>
    <row r="217" spans="2:13" ht="19.5" customHeight="1" x14ac:dyDescent="0.25">
      <c r="B217" s="1015" t="s">
        <v>275</v>
      </c>
      <c r="C217" s="971"/>
      <c r="D217" s="970" t="s">
        <v>255</v>
      </c>
      <c r="E217" s="844">
        <f>'AMENDED BUDGET'!H37</f>
        <v>0</v>
      </c>
      <c r="F217" s="723"/>
      <c r="G217" s="970" t="s">
        <v>251</v>
      </c>
      <c r="H217" s="844">
        <f>'AMENDED BUDGET'!G37</f>
        <v>0</v>
      </c>
      <c r="I217" s="1179" t="s">
        <v>256</v>
      </c>
      <c r="J217" s="1179"/>
      <c r="K217" s="844">
        <f>'AMENDED BUDGET'!F37</f>
        <v>0</v>
      </c>
      <c r="L217" s="987"/>
      <c r="M217" s="988"/>
    </row>
    <row r="218" spans="2:13" x14ac:dyDescent="0.2">
      <c r="B218" s="1165"/>
      <c r="C218" s="1166"/>
      <c r="D218" s="1166"/>
      <c r="E218" s="1166"/>
      <c r="F218" s="1166"/>
      <c r="G218" s="1166"/>
      <c r="H218" s="1166"/>
      <c r="I218" s="1166"/>
      <c r="J218" s="1166"/>
      <c r="K218" s="1166"/>
      <c r="L218" s="1166"/>
      <c r="M218" s="1167"/>
    </row>
    <row r="219" spans="2:13" x14ac:dyDescent="0.2">
      <c r="B219" s="1159"/>
      <c r="C219" s="1160"/>
      <c r="D219" s="1160"/>
      <c r="E219" s="1160"/>
      <c r="F219" s="1160"/>
      <c r="G219" s="1160"/>
      <c r="H219" s="1160"/>
      <c r="I219" s="1160"/>
      <c r="J219" s="1160"/>
      <c r="K219" s="1160"/>
      <c r="L219" s="1160"/>
      <c r="M219" s="1161"/>
    </row>
    <row r="220" spans="2:13" x14ac:dyDescent="0.2">
      <c r="B220" s="1159"/>
      <c r="C220" s="1160"/>
      <c r="D220" s="1160"/>
      <c r="E220" s="1160"/>
      <c r="F220" s="1160"/>
      <c r="G220" s="1160"/>
      <c r="H220" s="1160"/>
      <c r="I220" s="1160"/>
      <c r="J220" s="1160"/>
      <c r="K220" s="1160"/>
      <c r="L220" s="1160"/>
      <c r="M220" s="1161"/>
    </row>
    <row r="221" spans="2:13" x14ac:dyDescent="0.2">
      <c r="B221" s="1159"/>
      <c r="C221" s="1160"/>
      <c r="D221" s="1160"/>
      <c r="E221" s="1160"/>
      <c r="F221" s="1160"/>
      <c r="G221" s="1160"/>
      <c r="H221" s="1160"/>
      <c r="I221" s="1160"/>
      <c r="J221" s="1160"/>
      <c r="K221" s="1160"/>
      <c r="L221" s="1160"/>
      <c r="M221" s="1161"/>
    </row>
    <row r="222" spans="2:13" x14ac:dyDescent="0.2">
      <c r="B222" s="1159"/>
      <c r="C222" s="1160"/>
      <c r="D222" s="1160"/>
      <c r="E222" s="1160"/>
      <c r="F222" s="1160"/>
      <c r="G222" s="1160"/>
      <c r="H222" s="1160"/>
      <c r="I222" s="1160"/>
      <c r="J222" s="1160"/>
      <c r="K222" s="1160"/>
      <c r="L222" s="1160"/>
      <c r="M222" s="1161"/>
    </row>
    <row r="223" spans="2:13" x14ac:dyDescent="0.2">
      <c r="B223" s="1159"/>
      <c r="C223" s="1160"/>
      <c r="D223" s="1160"/>
      <c r="E223" s="1160"/>
      <c r="F223" s="1160"/>
      <c r="G223" s="1160"/>
      <c r="H223" s="1160"/>
      <c r="I223" s="1160"/>
      <c r="J223" s="1160"/>
      <c r="K223" s="1160"/>
      <c r="L223" s="1160"/>
      <c r="M223" s="1161"/>
    </row>
    <row r="224" spans="2:13" x14ac:dyDescent="0.2">
      <c r="B224" s="1159"/>
      <c r="C224" s="1160"/>
      <c r="D224" s="1160"/>
      <c r="E224" s="1160"/>
      <c r="F224" s="1160"/>
      <c r="G224" s="1160"/>
      <c r="H224" s="1160"/>
      <c r="I224" s="1160"/>
      <c r="J224" s="1160"/>
      <c r="K224" s="1160"/>
      <c r="L224" s="1160"/>
      <c r="M224" s="1161"/>
    </row>
    <row r="225" spans="2:13" x14ac:dyDescent="0.2">
      <c r="B225" s="1171"/>
      <c r="C225" s="1172"/>
      <c r="D225" s="1172"/>
      <c r="E225" s="1172"/>
      <c r="F225" s="1172"/>
      <c r="G225" s="1172"/>
      <c r="H225" s="1172"/>
      <c r="I225" s="1172"/>
      <c r="J225" s="1172"/>
      <c r="K225" s="1172"/>
      <c r="L225" s="1172"/>
      <c r="M225" s="1173"/>
    </row>
    <row r="226" spans="2:13" ht="30" customHeight="1" x14ac:dyDescent="0.25">
      <c r="B226" s="796" t="s">
        <v>380</v>
      </c>
      <c r="C226" s="797"/>
      <c r="D226" s="777" t="s">
        <v>255</v>
      </c>
      <c r="E226" s="841">
        <f>BUDGET!D39</f>
        <v>0</v>
      </c>
      <c r="F226" s="778"/>
      <c r="G226" s="779" t="s">
        <v>251</v>
      </c>
      <c r="H226" s="841">
        <f>BUDGET!C39</f>
        <v>0</v>
      </c>
      <c r="I226" s="1222" t="s">
        <v>256</v>
      </c>
      <c r="J226" s="1223"/>
      <c r="K226" s="841">
        <f>BUDGET!B39</f>
        <v>0</v>
      </c>
      <c r="L226" s="778"/>
      <c r="M226" s="780"/>
    </row>
    <row r="227" spans="2:13" ht="18.75" customHeight="1" x14ac:dyDescent="0.25">
      <c r="B227" s="1015" t="s">
        <v>275</v>
      </c>
      <c r="C227" s="971"/>
      <c r="D227" s="970" t="s">
        <v>255</v>
      </c>
      <c r="E227" s="844">
        <f>'AMENDED BUDGET'!H38</f>
        <v>0</v>
      </c>
      <c r="F227" s="723"/>
      <c r="G227" s="970" t="s">
        <v>251</v>
      </c>
      <c r="H227" s="844">
        <f>'AMENDED BUDGET'!G38</f>
        <v>0</v>
      </c>
      <c r="I227" s="1179" t="s">
        <v>256</v>
      </c>
      <c r="J227" s="1179"/>
      <c r="K227" s="844">
        <f>'AMENDED BUDGET'!F38</f>
        <v>0</v>
      </c>
      <c r="L227" s="987"/>
      <c r="M227" s="988"/>
    </row>
    <row r="228" spans="2:13" x14ac:dyDescent="0.2">
      <c r="B228" s="1165"/>
      <c r="C228" s="1166"/>
      <c r="D228" s="1166"/>
      <c r="E228" s="1166"/>
      <c r="F228" s="1166"/>
      <c r="G228" s="1166"/>
      <c r="H228" s="1166"/>
      <c r="I228" s="1166"/>
      <c r="J228" s="1166"/>
      <c r="K228" s="1166"/>
      <c r="L228" s="1166"/>
      <c r="M228" s="1167"/>
    </row>
    <row r="229" spans="2:13" x14ac:dyDescent="0.2">
      <c r="B229" s="1159"/>
      <c r="C229" s="1160"/>
      <c r="D229" s="1160"/>
      <c r="E229" s="1160"/>
      <c r="F229" s="1160"/>
      <c r="G229" s="1160"/>
      <c r="H229" s="1160"/>
      <c r="I229" s="1160"/>
      <c r="J229" s="1160"/>
      <c r="K229" s="1160"/>
      <c r="L229" s="1160"/>
      <c r="M229" s="1161"/>
    </row>
    <row r="230" spans="2:13" x14ac:dyDescent="0.2">
      <c r="B230" s="1159"/>
      <c r="C230" s="1160"/>
      <c r="D230" s="1160"/>
      <c r="E230" s="1160"/>
      <c r="F230" s="1160"/>
      <c r="G230" s="1160"/>
      <c r="H230" s="1160"/>
      <c r="I230" s="1160"/>
      <c r="J230" s="1160"/>
      <c r="K230" s="1160"/>
      <c r="L230" s="1160"/>
      <c r="M230" s="1161"/>
    </row>
    <row r="231" spans="2:13" x14ac:dyDescent="0.2">
      <c r="B231" s="1159"/>
      <c r="C231" s="1160"/>
      <c r="D231" s="1160"/>
      <c r="E231" s="1160"/>
      <c r="F231" s="1160"/>
      <c r="G231" s="1160"/>
      <c r="H231" s="1160"/>
      <c r="I231" s="1160"/>
      <c r="J231" s="1160"/>
      <c r="K231" s="1160"/>
      <c r="L231" s="1160"/>
      <c r="M231" s="1161"/>
    </row>
    <row r="232" spans="2:13" x14ac:dyDescent="0.2">
      <c r="B232" s="1159"/>
      <c r="C232" s="1160"/>
      <c r="D232" s="1160"/>
      <c r="E232" s="1160"/>
      <c r="F232" s="1160"/>
      <c r="G232" s="1160"/>
      <c r="H232" s="1160"/>
      <c r="I232" s="1160"/>
      <c r="J232" s="1160"/>
      <c r="K232" s="1160"/>
      <c r="L232" s="1160"/>
      <c r="M232" s="1161"/>
    </row>
    <row r="233" spans="2:13" x14ac:dyDescent="0.2">
      <c r="B233" s="1159"/>
      <c r="C233" s="1160"/>
      <c r="D233" s="1160"/>
      <c r="E233" s="1160"/>
      <c r="F233" s="1160"/>
      <c r="G233" s="1160"/>
      <c r="H233" s="1160"/>
      <c r="I233" s="1160"/>
      <c r="J233" s="1160"/>
      <c r="K233" s="1160"/>
      <c r="L233" s="1160"/>
      <c r="M233" s="1161"/>
    </row>
    <row r="234" spans="2:13" x14ac:dyDescent="0.2">
      <c r="B234" s="1159"/>
      <c r="C234" s="1160"/>
      <c r="D234" s="1160"/>
      <c r="E234" s="1160"/>
      <c r="F234" s="1160"/>
      <c r="G234" s="1160"/>
      <c r="H234" s="1160"/>
      <c r="I234" s="1160"/>
      <c r="J234" s="1160"/>
      <c r="K234" s="1160"/>
      <c r="L234" s="1160"/>
      <c r="M234" s="1161"/>
    </row>
    <row r="235" spans="2:13" x14ac:dyDescent="0.2">
      <c r="B235" s="1171"/>
      <c r="C235" s="1172"/>
      <c r="D235" s="1172"/>
      <c r="E235" s="1172"/>
      <c r="F235" s="1172"/>
      <c r="G235" s="1172"/>
      <c r="H235" s="1172"/>
      <c r="I235" s="1172"/>
      <c r="J235" s="1172"/>
      <c r="K235" s="1172"/>
      <c r="L235" s="1172"/>
      <c r="M235" s="1173"/>
    </row>
    <row r="236" spans="2:13" ht="30.75" customHeight="1" x14ac:dyDescent="0.25">
      <c r="B236" s="796" t="s">
        <v>379</v>
      </c>
      <c r="C236" s="797"/>
      <c r="D236" s="777" t="s">
        <v>255</v>
      </c>
      <c r="E236" s="841">
        <f>BUDGET!D40</f>
        <v>0</v>
      </c>
      <c r="F236" s="778"/>
      <c r="G236" s="779" t="s">
        <v>251</v>
      </c>
      <c r="H236" s="841">
        <f>BUDGET!C40</f>
        <v>0</v>
      </c>
      <c r="I236" s="1222" t="s">
        <v>256</v>
      </c>
      <c r="J236" s="1223"/>
      <c r="K236" s="841">
        <f>BUDGET!B40</f>
        <v>0</v>
      </c>
      <c r="L236" s="778"/>
      <c r="M236" s="780"/>
    </row>
    <row r="237" spans="2:13" ht="19.5" customHeight="1" x14ac:dyDescent="0.25">
      <c r="B237" s="1015" t="s">
        <v>275</v>
      </c>
      <c r="C237" s="971"/>
      <c r="D237" s="970" t="s">
        <v>255</v>
      </c>
      <c r="E237" s="844">
        <f>'AMENDED BUDGET'!H39</f>
        <v>0</v>
      </c>
      <c r="F237" s="723"/>
      <c r="G237" s="970" t="s">
        <v>251</v>
      </c>
      <c r="H237" s="844">
        <f>'AMENDED BUDGET'!G39</f>
        <v>0</v>
      </c>
      <c r="I237" s="1179" t="s">
        <v>256</v>
      </c>
      <c r="J237" s="1179"/>
      <c r="K237" s="844">
        <f>'AMENDED BUDGET'!F39</f>
        <v>0</v>
      </c>
      <c r="L237" s="987"/>
      <c r="M237" s="988"/>
    </row>
    <row r="238" spans="2:13" x14ac:dyDescent="0.2">
      <c r="B238" s="1268"/>
      <c r="C238" s="1269"/>
      <c r="D238" s="1269"/>
      <c r="E238" s="1269"/>
      <c r="F238" s="1269"/>
      <c r="G238" s="1269"/>
      <c r="H238" s="1269"/>
      <c r="I238" s="1269"/>
      <c r="J238" s="1269"/>
      <c r="K238" s="1269"/>
      <c r="L238" s="1269"/>
      <c r="M238" s="1270"/>
    </row>
    <row r="239" spans="2:13" x14ac:dyDescent="0.2">
      <c r="B239" s="1266"/>
      <c r="C239" s="1163"/>
      <c r="D239" s="1163"/>
      <c r="E239" s="1163"/>
      <c r="F239" s="1163"/>
      <c r="G239" s="1163"/>
      <c r="H239" s="1163"/>
      <c r="I239" s="1163"/>
      <c r="J239" s="1163"/>
      <c r="K239" s="1163"/>
      <c r="L239" s="1163"/>
      <c r="M239" s="1164"/>
    </row>
    <row r="240" spans="2:13" x14ac:dyDescent="0.2">
      <c r="B240" s="1266"/>
      <c r="C240" s="1163"/>
      <c r="D240" s="1163"/>
      <c r="E240" s="1163"/>
      <c r="F240" s="1163"/>
      <c r="G240" s="1163"/>
      <c r="H240" s="1163"/>
      <c r="I240" s="1163"/>
      <c r="J240" s="1163"/>
      <c r="K240" s="1163"/>
      <c r="L240" s="1163"/>
      <c r="M240" s="1164"/>
    </row>
    <row r="241" spans="2:13" x14ac:dyDescent="0.2">
      <c r="B241" s="1266"/>
      <c r="C241" s="1163"/>
      <c r="D241" s="1163"/>
      <c r="E241" s="1163"/>
      <c r="F241" s="1163"/>
      <c r="G241" s="1163"/>
      <c r="H241" s="1163"/>
      <c r="I241" s="1163"/>
      <c r="J241" s="1163"/>
      <c r="K241" s="1163"/>
      <c r="L241" s="1163"/>
      <c r="M241" s="1164"/>
    </row>
    <row r="242" spans="2:13" x14ac:dyDescent="0.2">
      <c r="B242" s="1266"/>
      <c r="C242" s="1163"/>
      <c r="D242" s="1163"/>
      <c r="E242" s="1163"/>
      <c r="F242" s="1163"/>
      <c r="G242" s="1163"/>
      <c r="H242" s="1163"/>
      <c r="I242" s="1163"/>
      <c r="J242" s="1163"/>
      <c r="K242" s="1163"/>
      <c r="L242" s="1163"/>
      <c r="M242" s="1164"/>
    </row>
    <row r="243" spans="2:13" x14ac:dyDescent="0.2">
      <c r="B243" s="1266"/>
      <c r="C243" s="1163"/>
      <c r="D243" s="1163"/>
      <c r="E243" s="1163"/>
      <c r="F243" s="1163"/>
      <c r="G243" s="1163"/>
      <c r="H243" s="1163"/>
      <c r="I243" s="1163"/>
      <c r="J243" s="1163"/>
      <c r="K243" s="1163"/>
      <c r="L243" s="1163"/>
      <c r="M243" s="1164"/>
    </row>
    <row r="244" spans="2:13" x14ac:dyDescent="0.2">
      <c r="B244" s="1266"/>
      <c r="C244" s="1163"/>
      <c r="D244" s="1163"/>
      <c r="E244" s="1163"/>
      <c r="F244" s="1163"/>
      <c r="G244" s="1163"/>
      <c r="H244" s="1163"/>
      <c r="I244" s="1163"/>
      <c r="J244" s="1163"/>
      <c r="K244" s="1163"/>
      <c r="L244" s="1163"/>
      <c r="M244" s="1164"/>
    </row>
    <row r="245" spans="2:13" ht="15.75" thickBot="1" x14ac:dyDescent="0.25">
      <c r="B245" s="1267"/>
      <c r="C245" s="1169"/>
      <c r="D245" s="1169"/>
      <c r="E245" s="1169"/>
      <c r="F245" s="1169"/>
      <c r="G245" s="1169"/>
      <c r="H245" s="1169"/>
      <c r="I245" s="1169"/>
      <c r="J245" s="1169"/>
      <c r="K245" s="1169"/>
      <c r="L245" s="1169"/>
      <c r="M245" s="1170"/>
    </row>
    <row r="246" spans="2:13" ht="32.1" customHeight="1" thickBot="1" x14ac:dyDescent="0.25">
      <c r="B246" s="1224"/>
      <c r="C246" s="1224"/>
      <c r="D246" s="1224"/>
      <c r="E246" s="1224"/>
      <c r="F246" s="1224"/>
      <c r="G246" s="1224"/>
      <c r="H246" s="1224"/>
      <c r="I246" s="1224"/>
      <c r="J246" s="1224"/>
      <c r="K246" s="1224"/>
      <c r="L246" s="1224"/>
      <c r="M246" s="1224"/>
    </row>
    <row r="247" spans="2:13" ht="16.5" customHeight="1" thickBot="1" x14ac:dyDescent="0.3">
      <c r="B247" s="1485" t="s">
        <v>259</v>
      </c>
      <c r="C247" s="1486"/>
      <c r="D247" s="1486"/>
      <c r="E247" s="798"/>
      <c r="F247" s="1272" t="s">
        <v>264</v>
      </c>
      <c r="G247" s="1272"/>
      <c r="H247" s="1272"/>
      <c r="I247" s="842">
        <f>BUDGET!D42</f>
        <v>0</v>
      </c>
      <c r="J247" s="1215" t="s">
        <v>274</v>
      </c>
      <c r="K247" s="1215"/>
      <c r="L247" s="1215"/>
      <c r="M247" s="1013">
        <f>'AMENDED BUDGET'!H41</f>
        <v>0</v>
      </c>
    </row>
    <row r="248" spans="2:13" ht="16.5" customHeight="1" thickBot="1" x14ac:dyDescent="0.3">
      <c r="B248" s="1262" t="s">
        <v>258</v>
      </c>
      <c r="C248" s="1263"/>
      <c r="D248" s="1263"/>
      <c r="E248" s="1263"/>
      <c r="F248" s="799"/>
      <c r="G248" s="1278" t="s">
        <v>265</v>
      </c>
      <c r="H248" s="1278"/>
      <c r="I248" s="842">
        <f>BUDGET!C42</f>
        <v>0</v>
      </c>
      <c r="J248" s="1217" t="s">
        <v>268</v>
      </c>
      <c r="K248" s="1217"/>
      <c r="L248" s="1217"/>
      <c r="M248" s="1013">
        <f>'AMENDED BUDGET'!G41</f>
        <v>0</v>
      </c>
    </row>
    <row r="249" spans="2:13" ht="16.5" customHeight="1" thickBot="1" x14ac:dyDescent="0.3">
      <c r="B249" s="1264" t="s">
        <v>308</v>
      </c>
      <c r="C249" s="1265"/>
      <c r="D249" s="1265"/>
      <c r="E249" s="1265"/>
      <c r="F249" s="1261" t="s">
        <v>276</v>
      </c>
      <c r="G249" s="1261"/>
      <c r="H249" s="1261"/>
      <c r="I249" s="843">
        <f>BUDGET!B42</f>
        <v>0</v>
      </c>
      <c r="J249" s="1476" t="s">
        <v>267</v>
      </c>
      <c r="K249" s="1476"/>
      <c r="L249" s="1476"/>
      <c r="M249" s="1014">
        <f>'AMENDED BUDGET'!F41</f>
        <v>0</v>
      </c>
    </row>
    <row r="250" spans="2:13" ht="15" customHeight="1" x14ac:dyDescent="0.2">
      <c r="B250" s="1159"/>
      <c r="C250" s="1160"/>
      <c r="D250" s="1160"/>
      <c r="E250" s="1160"/>
      <c r="F250" s="1160"/>
      <c r="G250" s="1160"/>
      <c r="H250" s="1160"/>
      <c r="I250" s="1160"/>
      <c r="J250" s="1160"/>
      <c r="K250" s="1160"/>
      <c r="L250" s="1160"/>
      <c r="M250" s="1161"/>
    </row>
    <row r="251" spans="2:13" ht="15" customHeight="1" x14ac:dyDescent="0.2">
      <c r="B251" s="1159"/>
      <c r="C251" s="1160"/>
      <c r="D251" s="1160"/>
      <c r="E251" s="1160"/>
      <c r="F251" s="1160"/>
      <c r="G251" s="1160"/>
      <c r="H251" s="1160"/>
      <c r="I251" s="1160"/>
      <c r="J251" s="1160"/>
      <c r="K251" s="1160"/>
      <c r="L251" s="1160"/>
      <c r="M251" s="1161"/>
    </row>
    <row r="252" spans="2:13" ht="15" customHeight="1" x14ac:dyDescent="0.2">
      <c r="B252" s="1159"/>
      <c r="C252" s="1160"/>
      <c r="D252" s="1160"/>
      <c r="E252" s="1160"/>
      <c r="F252" s="1160"/>
      <c r="G252" s="1160"/>
      <c r="H252" s="1160"/>
      <c r="I252" s="1160"/>
      <c r="J252" s="1160"/>
      <c r="K252" s="1160"/>
      <c r="L252" s="1160"/>
      <c r="M252" s="1161"/>
    </row>
    <row r="253" spans="2:13" ht="15" customHeight="1" x14ac:dyDescent="0.2">
      <c r="B253" s="1159"/>
      <c r="C253" s="1160"/>
      <c r="D253" s="1160"/>
      <c r="E253" s="1160"/>
      <c r="F253" s="1160"/>
      <c r="G253" s="1160"/>
      <c r="H253" s="1160"/>
      <c r="I253" s="1160"/>
      <c r="J253" s="1160"/>
      <c r="K253" s="1160"/>
      <c r="L253" s="1160"/>
      <c r="M253" s="1161"/>
    </row>
    <row r="254" spans="2:13" ht="15" customHeight="1" x14ac:dyDescent="0.2">
      <c r="B254" s="1159"/>
      <c r="C254" s="1160"/>
      <c r="D254" s="1160"/>
      <c r="E254" s="1160"/>
      <c r="F254" s="1160"/>
      <c r="G254" s="1160"/>
      <c r="H254" s="1160"/>
      <c r="I254" s="1160"/>
      <c r="J254" s="1160"/>
      <c r="K254" s="1160"/>
      <c r="L254" s="1160"/>
      <c r="M254" s="1161"/>
    </row>
    <row r="255" spans="2:13" ht="15" customHeight="1" x14ac:dyDescent="0.2">
      <c r="B255" s="1159"/>
      <c r="C255" s="1160"/>
      <c r="D255" s="1160"/>
      <c r="E255" s="1160"/>
      <c r="F255" s="1160"/>
      <c r="G255" s="1160"/>
      <c r="H255" s="1160"/>
      <c r="I255" s="1160"/>
      <c r="J255" s="1160"/>
      <c r="K255" s="1160"/>
      <c r="L255" s="1160"/>
      <c r="M255" s="1161"/>
    </row>
    <row r="256" spans="2:13" ht="15" customHeight="1" x14ac:dyDescent="0.2">
      <c r="B256" s="1159"/>
      <c r="C256" s="1160"/>
      <c r="D256" s="1160"/>
      <c r="E256" s="1160"/>
      <c r="F256" s="1160"/>
      <c r="G256" s="1160"/>
      <c r="H256" s="1160"/>
      <c r="I256" s="1160"/>
      <c r="J256" s="1160"/>
      <c r="K256" s="1160"/>
      <c r="L256" s="1160"/>
      <c r="M256" s="1161"/>
    </row>
    <row r="257" spans="2:13" ht="15" customHeight="1" thickBot="1" x14ac:dyDescent="0.25">
      <c r="B257" s="1190"/>
      <c r="C257" s="1191"/>
      <c r="D257" s="1191"/>
      <c r="E257" s="1191"/>
      <c r="F257" s="1191"/>
      <c r="G257" s="1191"/>
      <c r="H257" s="1191"/>
      <c r="I257" s="1191"/>
      <c r="J257" s="1191"/>
      <c r="K257" s="1191"/>
      <c r="L257" s="1191"/>
      <c r="M257" s="1192"/>
    </row>
    <row r="258" spans="2:13" ht="32.1" customHeight="1" thickBot="1" x14ac:dyDescent="0.25">
      <c r="B258" s="1224"/>
      <c r="C258" s="1224"/>
      <c r="D258" s="1224"/>
      <c r="E258" s="1224"/>
      <c r="F258" s="1224"/>
      <c r="G258" s="1224"/>
      <c r="H258" s="1224"/>
      <c r="I258" s="1224"/>
      <c r="J258" s="1224"/>
      <c r="K258" s="1224"/>
      <c r="L258" s="1224"/>
      <c r="M258" s="1224"/>
    </row>
    <row r="259" spans="2:13" ht="16.5" customHeight="1" thickBot="1" x14ac:dyDescent="0.3">
      <c r="B259" s="1485" t="s">
        <v>261</v>
      </c>
      <c r="C259" s="1486"/>
      <c r="D259" s="1486"/>
      <c r="E259" s="798"/>
      <c r="F259" s="1272" t="s">
        <v>253</v>
      </c>
      <c r="G259" s="1272"/>
      <c r="H259" s="1272"/>
      <c r="I259" s="842">
        <f>BUDGET!D43</f>
        <v>0</v>
      </c>
      <c r="J259" s="1215" t="s">
        <v>274</v>
      </c>
      <c r="K259" s="1215"/>
      <c r="L259" s="1215"/>
      <c r="M259" s="1013">
        <f>'AMENDED BUDGET'!H42</f>
        <v>0</v>
      </c>
    </row>
    <row r="260" spans="2:13" ht="16.5" customHeight="1" thickBot="1" x14ac:dyDescent="0.3">
      <c r="B260" s="1296" t="s">
        <v>262</v>
      </c>
      <c r="C260" s="1297"/>
      <c r="D260" s="1297"/>
      <c r="E260" s="1297"/>
      <c r="F260" s="799"/>
      <c r="G260" s="1278" t="s">
        <v>251</v>
      </c>
      <c r="H260" s="1278"/>
      <c r="I260" s="843">
        <f>BUDGET!C43</f>
        <v>0</v>
      </c>
      <c r="J260" s="1217" t="s">
        <v>268</v>
      </c>
      <c r="K260" s="1217"/>
      <c r="L260" s="1217"/>
      <c r="M260" s="1014">
        <f>'AMENDED BUDGET'!G42</f>
        <v>0</v>
      </c>
    </row>
    <row r="261" spans="2:13" ht="16.5" customHeight="1" thickBot="1" x14ac:dyDescent="0.3">
      <c r="B261" s="991"/>
      <c r="C261" s="992"/>
      <c r="D261" s="992"/>
      <c r="E261" s="992"/>
      <c r="F261" s="800"/>
      <c r="G261" s="1261" t="s">
        <v>256</v>
      </c>
      <c r="H261" s="1261"/>
      <c r="I261" s="843">
        <f>BUDGET!B43</f>
        <v>0</v>
      </c>
      <c r="J261" s="1476" t="s">
        <v>267</v>
      </c>
      <c r="K261" s="1476"/>
      <c r="L261" s="1476"/>
      <c r="M261" s="1014">
        <f>'AMENDED BUDGET'!F42</f>
        <v>0</v>
      </c>
    </row>
    <row r="262" spans="2:13" ht="15" customHeight="1" x14ac:dyDescent="0.2">
      <c r="B262" s="1290" t="s">
        <v>378</v>
      </c>
      <c r="C262" s="1291"/>
      <c r="D262" s="1291"/>
      <c r="E262" s="1291"/>
      <c r="F262" s="1291"/>
      <c r="G262" s="1291"/>
      <c r="H262" s="1291"/>
      <c r="I262" s="1291"/>
      <c r="J262" s="1291"/>
      <c r="K262" s="1291"/>
      <c r="L262" s="1291"/>
      <c r="M262" s="1292"/>
    </row>
    <row r="263" spans="2:13" ht="15" customHeight="1" x14ac:dyDescent="0.2">
      <c r="B263" s="1284"/>
      <c r="C263" s="1285"/>
      <c r="D263" s="1285"/>
      <c r="E263" s="1285"/>
      <c r="F263" s="1285"/>
      <c r="G263" s="1285"/>
      <c r="H263" s="1285"/>
      <c r="I263" s="1285"/>
      <c r="J263" s="1285"/>
      <c r="K263" s="1285"/>
      <c r="L263" s="1285"/>
      <c r="M263" s="1286"/>
    </row>
    <row r="264" spans="2:13" ht="15" customHeight="1" x14ac:dyDescent="0.2">
      <c r="B264" s="1284"/>
      <c r="C264" s="1285"/>
      <c r="D264" s="1285"/>
      <c r="E264" s="1285"/>
      <c r="F264" s="1285"/>
      <c r="G264" s="1285"/>
      <c r="H264" s="1285"/>
      <c r="I264" s="1285"/>
      <c r="J264" s="1285"/>
      <c r="K264" s="1285"/>
      <c r="L264" s="1285"/>
      <c r="M264" s="1286"/>
    </row>
    <row r="265" spans="2:13" ht="15" customHeight="1" x14ac:dyDescent="0.2">
      <c r="B265" s="1284"/>
      <c r="C265" s="1285"/>
      <c r="D265" s="1285"/>
      <c r="E265" s="1285"/>
      <c r="F265" s="1285"/>
      <c r="G265" s="1285"/>
      <c r="H265" s="1285"/>
      <c r="I265" s="1285"/>
      <c r="J265" s="1285"/>
      <c r="K265" s="1285"/>
      <c r="L265" s="1285"/>
      <c r="M265" s="1286"/>
    </row>
    <row r="266" spans="2:13" ht="15" customHeight="1" x14ac:dyDescent="0.2">
      <c r="B266" s="1284"/>
      <c r="C266" s="1285"/>
      <c r="D266" s="1285"/>
      <c r="E266" s="1285"/>
      <c r="F266" s="1285"/>
      <c r="G266" s="1285"/>
      <c r="H266" s="1285"/>
      <c r="I266" s="1285"/>
      <c r="J266" s="1285"/>
      <c r="K266" s="1285"/>
      <c r="L266" s="1285"/>
      <c r="M266" s="1286"/>
    </row>
    <row r="267" spans="2:13" ht="15" customHeight="1" x14ac:dyDescent="0.2">
      <c r="B267" s="1284"/>
      <c r="C267" s="1285"/>
      <c r="D267" s="1285"/>
      <c r="E267" s="1285"/>
      <c r="F267" s="1285"/>
      <c r="G267" s="1285"/>
      <c r="H267" s="1285"/>
      <c r="I267" s="1285"/>
      <c r="J267" s="1285"/>
      <c r="K267" s="1285"/>
      <c r="L267" s="1285"/>
      <c r="M267" s="1286"/>
    </row>
    <row r="268" spans="2:13" ht="15" customHeight="1" x14ac:dyDescent="0.2">
      <c r="B268" s="1284"/>
      <c r="C268" s="1285"/>
      <c r="D268" s="1285"/>
      <c r="E268" s="1285"/>
      <c r="F268" s="1285"/>
      <c r="G268" s="1285"/>
      <c r="H268" s="1285"/>
      <c r="I268" s="1285"/>
      <c r="J268" s="1285"/>
      <c r="K268" s="1285"/>
      <c r="L268" s="1285"/>
      <c r="M268" s="1286"/>
    </row>
    <row r="269" spans="2:13" ht="15" customHeight="1" x14ac:dyDescent="0.2">
      <c r="B269" s="1284"/>
      <c r="C269" s="1285"/>
      <c r="D269" s="1285"/>
      <c r="E269" s="1285"/>
      <c r="F269" s="1285"/>
      <c r="G269" s="1285"/>
      <c r="H269" s="1285"/>
      <c r="I269" s="1285"/>
      <c r="J269" s="1285"/>
      <c r="K269" s="1285"/>
      <c r="L269" s="1285"/>
      <c r="M269" s="1286"/>
    </row>
    <row r="270" spans="2:13" ht="15" customHeight="1" x14ac:dyDescent="0.2">
      <c r="B270" s="1284"/>
      <c r="C270" s="1285"/>
      <c r="D270" s="1285"/>
      <c r="E270" s="1285"/>
      <c r="F270" s="1285"/>
      <c r="G270" s="1285"/>
      <c r="H270" s="1285"/>
      <c r="I270" s="1285"/>
      <c r="J270" s="1285"/>
      <c r="K270" s="1285"/>
      <c r="L270" s="1285"/>
      <c r="M270" s="1286"/>
    </row>
    <row r="271" spans="2:13" ht="15" customHeight="1" thickBot="1" x14ac:dyDescent="0.25">
      <c r="B271" s="1287"/>
      <c r="C271" s="1288"/>
      <c r="D271" s="1288"/>
      <c r="E271" s="1288"/>
      <c r="F271" s="1288"/>
      <c r="G271" s="1288"/>
      <c r="H271" s="1288"/>
      <c r="I271" s="1288"/>
      <c r="J271" s="1288"/>
      <c r="K271" s="1288"/>
      <c r="L271" s="1288"/>
      <c r="M271" s="1289"/>
    </row>
    <row r="272" spans="2:13" ht="15" customHeight="1" x14ac:dyDescent="0.2">
      <c r="B272" s="231"/>
      <c r="C272" s="231"/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</row>
    <row r="273" spans="2:13" ht="15" customHeight="1" x14ac:dyDescent="0.2">
      <c r="B273" s="231"/>
      <c r="C273" s="231"/>
      <c r="D273" s="231"/>
      <c r="E273" s="231"/>
      <c r="F273" s="231"/>
      <c r="G273" s="231"/>
      <c r="H273" s="231"/>
      <c r="I273" s="231"/>
      <c r="J273" s="231"/>
      <c r="K273" s="231"/>
      <c r="L273" s="231"/>
      <c r="M273" s="231"/>
    </row>
    <row r="274" spans="2:13" x14ac:dyDescent="0.2">
      <c r="B274" s="231"/>
      <c r="C274" s="231"/>
    </row>
  </sheetData>
  <sheetProtection algorithmName="SHA-512" hashValue="qlPW57gX0dgrV4xEEn0zf/WabEDJpTJ0Ev37TkGVJ9q6xImFitoYnwt1qyWl4dW+wckApyIuUs1C/kmNdqn3vA==" saltValue="gBBskDMZqo6WeOaZCxzbxQ==" spinCount="100000" sheet="1" objects="1" scenarios="1" insertRows="0" selectLockedCells="1"/>
  <mergeCells count="364"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70:M70"/>
    <mergeCell ref="B71:M71"/>
    <mergeCell ref="B72:M72"/>
    <mergeCell ref="B73:M73"/>
    <mergeCell ref="B74:M74"/>
    <mergeCell ref="B175:M175"/>
    <mergeCell ref="B176:M176"/>
    <mergeCell ref="B177:M177"/>
    <mergeCell ref="B179:M179"/>
    <mergeCell ref="B178:M178"/>
    <mergeCell ref="F170:H170"/>
    <mergeCell ref="F171:H171"/>
    <mergeCell ref="I172:J172"/>
    <mergeCell ref="B174:M174"/>
    <mergeCell ref="I152:M152"/>
    <mergeCell ref="I153:M153"/>
    <mergeCell ref="I154:M154"/>
    <mergeCell ref="I155:M155"/>
    <mergeCell ref="I156:M156"/>
    <mergeCell ref="I157:M157"/>
    <mergeCell ref="B147:M147"/>
    <mergeCell ref="B148:M148"/>
    <mergeCell ref="B149:B150"/>
    <mergeCell ref="D149:D150"/>
    <mergeCell ref="B61:M61"/>
    <mergeCell ref="B62:M62"/>
    <mergeCell ref="B63:M63"/>
    <mergeCell ref="B64:M64"/>
    <mergeCell ref="B65:M65"/>
    <mergeCell ref="B66:M66"/>
    <mergeCell ref="B67:M67"/>
    <mergeCell ref="B68:M68"/>
    <mergeCell ref="B69:M69"/>
    <mergeCell ref="J55:L55"/>
    <mergeCell ref="J56:L56"/>
    <mergeCell ref="J81:L81"/>
    <mergeCell ref="J82:L82"/>
    <mergeCell ref="J83:L83"/>
    <mergeCell ref="I85:J85"/>
    <mergeCell ref="K43:L43"/>
    <mergeCell ref="G41:H41"/>
    <mergeCell ref="K40:L40"/>
    <mergeCell ref="K41:L41"/>
    <mergeCell ref="J54:L54"/>
    <mergeCell ref="I84:J84"/>
    <mergeCell ref="B58:M58"/>
    <mergeCell ref="B59:M59"/>
    <mergeCell ref="B60:M60"/>
    <mergeCell ref="B75:M75"/>
    <mergeCell ref="B76:M76"/>
    <mergeCell ref="B77:M77"/>
    <mergeCell ref="B52:M52"/>
    <mergeCell ref="B53:M53"/>
    <mergeCell ref="F54:H54"/>
    <mergeCell ref="F55:H55"/>
    <mergeCell ref="F56:H56"/>
    <mergeCell ref="B57:M57"/>
    <mergeCell ref="B271:M271"/>
    <mergeCell ref="K14:L14"/>
    <mergeCell ref="K15:L15"/>
    <mergeCell ref="K16:L16"/>
    <mergeCell ref="B265:M265"/>
    <mergeCell ref="B266:M266"/>
    <mergeCell ref="B267:M267"/>
    <mergeCell ref="B268:M268"/>
    <mergeCell ref="B269:M269"/>
    <mergeCell ref="B270:M270"/>
    <mergeCell ref="B260:E260"/>
    <mergeCell ref="G260:H260"/>
    <mergeCell ref="G261:H261"/>
    <mergeCell ref="B262:M262"/>
    <mergeCell ref="B263:M263"/>
    <mergeCell ref="B264:M264"/>
    <mergeCell ref="J260:L260"/>
    <mergeCell ref="J261:L261"/>
    <mergeCell ref="B254:M254"/>
    <mergeCell ref="B255:M255"/>
    <mergeCell ref="B256:M256"/>
    <mergeCell ref="B257:M257"/>
    <mergeCell ref="B258:M258"/>
    <mergeCell ref="B259:D259"/>
    <mergeCell ref="F259:H259"/>
    <mergeCell ref="J259:L259"/>
    <mergeCell ref="B250:M250"/>
    <mergeCell ref="B251:M251"/>
    <mergeCell ref="B252:M252"/>
    <mergeCell ref="B253:M253"/>
    <mergeCell ref="J249:L249"/>
    <mergeCell ref="B249:E249"/>
    <mergeCell ref="F249:H249"/>
    <mergeCell ref="B246:M246"/>
    <mergeCell ref="B247:D247"/>
    <mergeCell ref="F247:H247"/>
    <mergeCell ref="G248:H248"/>
    <mergeCell ref="J247:L247"/>
    <mergeCell ref="J248:L248"/>
    <mergeCell ref="B240:M240"/>
    <mergeCell ref="B241:M241"/>
    <mergeCell ref="B242:M242"/>
    <mergeCell ref="B243:M243"/>
    <mergeCell ref="B244:M244"/>
    <mergeCell ref="B245:M245"/>
    <mergeCell ref="B248:E248"/>
    <mergeCell ref="B233:M233"/>
    <mergeCell ref="B234:M234"/>
    <mergeCell ref="B235:M235"/>
    <mergeCell ref="I236:J236"/>
    <mergeCell ref="B238:M238"/>
    <mergeCell ref="B239:M239"/>
    <mergeCell ref="I237:J237"/>
    <mergeCell ref="I226:J226"/>
    <mergeCell ref="B228:M228"/>
    <mergeCell ref="B229:M229"/>
    <mergeCell ref="B230:M230"/>
    <mergeCell ref="B231:M231"/>
    <mergeCell ref="B232:M232"/>
    <mergeCell ref="I227:J227"/>
    <mergeCell ref="B222:M222"/>
    <mergeCell ref="B223:M223"/>
    <mergeCell ref="B224:M224"/>
    <mergeCell ref="B225:M225"/>
    <mergeCell ref="F213:H213"/>
    <mergeCell ref="G214:H214"/>
    <mergeCell ref="G215:H215"/>
    <mergeCell ref="I216:J216"/>
    <mergeCell ref="B218:M218"/>
    <mergeCell ref="B219:M219"/>
    <mergeCell ref="I217:J217"/>
    <mergeCell ref="J213:L213"/>
    <mergeCell ref="J214:L214"/>
    <mergeCell ref="J215:L215"/>
    <mergeCell ref="I182:J182"/>
    <mergeCell ref="I183:J183"/>
    <mergeCell ref="B185:M185"/>
    <mergeCell ref="B186:M186"/>
    <mergeCell ref="B187:M187"/>
    <mergeCell ref="B188:M188"/>
    <mergeCell ref="B189:M189"/>
    <mergeCell ref="B220:M220"/>
    <mergeCell ref="B221:M221"/>
    <mergeCell ref="I203:J203"/>
    <mergeCell ref="B207:M207"/>
    <mergeCell ref="B208:M208"/>
    <mergeCell ref="B209:M209"/>
    <mergeCell ref="B210:M210"/>
    <mergeCell ref="B211:M211"/>
    <mergeCell ref="B212:M212"/>
    <mergeCell ref="B200:M200"/>
    <mergeCell ref="B201:M201"/>
    <mergeCell ref="I202:J202"/>
    <mergeCell ref="B204:M204"/>
    <mergeCell ref="B205:M205"/>
    <mergeCell ref="B206:M206"/>
    <mergeCell ref="B194:M194"/>
    <mergeCell ref="B195:M195"/>
    <mergeCell ref="B196:M196"/>
    <mergeCell ref="B197:M197"/>
    <mergeCell ref="B198:M198"/>
    <mergeCell ref="B199:M199"/>
    <mergeCell ref="B184:M184"/>
    <mergeCell ref="B190:M190"/>
    <mergeCell ref="B191:M191"/>
    <mergeCell ref="I192:J192"/>
    <mergeCell ref="I193:J193"/>
    <mergeCell ref="E149:E150"/>
    <mergeCell ref="G149:G150"/>
    <mergeCell ref="H149:H150"/>
    <mergeCell ref="I149:J150"/>
    <mergeCell ref="K149:K150"/>
    <mergeCell ref="I151:J151"/>
    <mergeCell ref="B141:M141"/>
    <mergeCell ref="B142:M142"/>
    <mergeCell ref="B143:M143"/>
    <mergeCell ref="B144:M144"/>
    <mergeCell ref="B145:M145"/>
    <mergeCell ref="B146:M146"/>
    <mergeCell ref="B180:M180"/>
    <mergeCell ref="B181:M181"/>
    <mergeCell ref="J170:L170"/>
    <mergeCell ref="J171:L171"/>
    <mergeCell ref="I158:M158"/>
    <mergeCell ref="I159:M159"/>
    <mergeCell ref="I160:M160"/>
    <mergeCell ref="I167:M167"/>
    <mergeCell ref="B168:M168"/>
    <mergeCell ref="F169:H169"/>
    <mergeCell ref="J169:L169"/>
    <mergeCell ref="I173:J173"/>
    <mergeCell ref="I166:M166"/>
    <mergeCell ref="D127:D128"/>
    <mergeCell ref="E127:E128"/>
    <mergeCell ref="G127:G128"/>
    <mergeCell ref="H127:H128"/>
    <mergeCell ref="I127:J128"/>
    <mergeCell ref="K127:K128"/>
    <mergeCell ref="I129:J129"/>
    <mergeCell ref="I138:J139"/>
    <mergeCell ref="K138:K139"/>
    <mergeCell ref="I140:J140"/>
    <mergeCell ref="I116:J117"/>
    <mergeCell ref="K116:K117"/>
    <mergeCell ref="B136:M136"/>
    <mergeCell ref="B137:M137"/>
    <mergeCell ref="B138:B139"/>
    <mergeCell ref="D138:D139"/>
    <mergeCell ref="E138:E139"/>
    <mergeCell ref="G138:G139"/>
    <mergeCell ref="H138:H139"/>
    <mergeCell ref="B119:M119"/>
    <mergeCell ref="B120:M120"/>
    <mergeCell ref="B121:M121"/>
    <mergeCell ref="B122:M122"/>
    <mergeCell ref="B123:M123"/>
    <mergeCell ref="B124:M124"/>
    <mergeCell ref="B130:M130"/>
    <mergeCell ref="B131:M131"/>
    <mergeCell ref="B132:M132"/>
    <mergeCell ref="B133:M133"/>
    <mergeCell ref="B134:M134"/>
    <mergeCell ref="B135:M135"/>
    <mergeCell ref="B125:M125"/>
    <mergeCell ref="B126:M126"/>
    <mergeCell ref="B127:B128"/>
    <mergeCell ref="I118:J118"/>
    <mergeCell ref="B108:M108"/>
    <mergeCell ref="B109:M109"/>
    <mergeCell ref="B110:M110"/>
    <mergeCell ref="B111:M111"/>
    <mergeCell ref="B112:M112"/>
    <mergeCell ref="B113:M113"/>
    <mergeCell ref="B103:M103"/>
    <mergeCell ref="B104:M104"/>
    <mergeCell ref="B105:B106"/>
    <mergeCell ref="D105:D106"/>
    <mergeCell ref="E105:E106"/>
    <mergeCell ref="G105:G106"/>
    <mergeCell ref="H105:H106"/>
    <mergeCell ref="I105:J106"/>
    <mergeCell ref="K105:K106"/>
    <mergeCell ref="I107:J107"/>
    <mergeCell ref="B114:M114"/>
    <mergeCell ref="B115:M115"/>
    <mergeCell ref="B116:B117"/>
    <mergeCell ref="D116:D117"/>
    <mergeCell ref="E116:E117"/>
    <mergeCell ref="G116:G117"/>
    <mergeCell ref="H116:H117"/>
    <mergeCell ref="B97:M97"/>
    <mergeCell ref="B98:M98"/>
    <mergeCell ref="B99:M99"/>
    <mergeCell ref="B100:M100"/>
    <mergeCell ref="B101:M101"/>
    <mergeCell ref="B102:M102"/>
    <mergeCell ref="B91:M91"/>
    <mergeCell ref="B92:M92"/>
    <mergeCell ref="B93:M93"/>
    <mergeCell ref="B94:B95"/>
    <mergeCell ref="D94:D95"/>
    <mergeCell ref="E94:E95"/>
    <mergeCell ref="G94:G95"/>
    <mergeCell ref="H94:H95"/>
    <mergeCell ref="I94:J95"/>
    <mergeCell ref="K94:K95"/>
    <mergeCell ref="I96:J96"/>
    <mergeCell ref="B86:M86"/>
    <mergeCell ref="B87:M87"/>
    <mergeCell ref="B88:M88"/>
    <mergeCell ref="B89:M89"/>
    <mergeCell ref="B90:M90"/>
    <mergeCell ref="B78:M78"/>
    <mergeCell ref="B79:M79"/>
    <mergeCell ref="B80:M80"/>
    <mergeCell ref="F81:H81"/>
    <mergeCell ref="F82:H82"/>
    <mergeCell ref="F83:H83"/>
    <mergeCell ref="H47:K47"/>
    <mergeCell ref="B48:F48"/>
    <mergeCell ref="H48:M48"/>
    <mergeCell ref="B49:M49"/>
    <mergeCell ref="B50:M50"/>
    <mergeCell ref="B51:M51"/>
    <mergeCell ref="B39:D39"/>
    <mergeCell ref="H44:K44"/>
    <mergeCell ref="H45:K45"/>
    <mergeCell ref="H46:K46"/>
    <mergeCell ref="J39:L39"/>
    <mergeCell ref="K42:L42"/>
    <mergeCell ref="G40:H40"/>
    <mergeCell ref="B42:H43"/>
    <mergeCell ref="B44:C44"/>
    <mergeCell ref="B45:C45"/>
    <mergeCell ref="B46:C46"/>
    <mergeCell ref="B47:C47"/>
    <mergeCell ref="B36:M36"/>
    <mergeCell ref="B37:D38"/>
    <mergeCell ref="F37:H37"/>
    <mergeCell ref="F38:H38"/>
    <mergeCell ref="J38:L38"/>
    <mergeCell ref="J37:L37"/>
    <mergeCell ref="E30:F30"/>
    <mergeCell ref="E31:F31"/>
    <mergeCell ref="E32:F32"/>
    <mergeCell ref="E33:F33"/>
    <mergeCell ref="E34:F34"/>
    <mergeCell ref="E35:F35"/>
    <mergeCell ref="B35:C35"/>
    <mergeCell ref="E26:F26"/>
    <mergeCell ref="E27:F27"/>
    <mergeCell ref="E28:F28"/>
    <mergeCell ref="E29:F29"/>
    <mergeCell ref="L17:M17"/>
    <mergeCell ref="E19:F19"/>
    <mergeCell ref="E20:F20"/>
    <mergeCell ref="E21:F21"/>
    <mergeCell ref="E22:F22"/>
    <mergeCell ref="E23:F23"/>
    <mergeCell ref="D17:D18"/>
    <mergeCell ref="E17:F18"/>
    <mergeCell ref="G17:G18"/>
    <mergeCell ref="H17:H18"/>
    <mergeCell ref="I17:I18"/>
    <mergeCell ref="J17:K17"/>
    <mergeCell ref="E24:F24"/>
    <mergeCell ref="E25:F25"/>
    <mergeCell ref="B17:C18"/>
    <mergeCell ref="B19:C19"/>
    <mergeCell ref="B20:C20"/>
    <mergeCell ref="B21:C21"/>
    <mergeCell ref="B22:C22"/>
    <mergeCell ref="B23:C23"/>
    <mergeCell ref="B24:C24"/>
    <mergeCell ref="B25:C25"/>
    <mergeCell ref="F15:H15"/>
    <mergeCell ref="I15:J15"/>
    <mergeCell ref="D7:M7"/>
    <mergeCell ref="D8:M8"/>
    <mergeCell ref="G9:J9"/>
    <mergeCell ref="G10:J10"/>
    <mergeCell ref="B11:M11"/>
    <mergeCell ref="F16:H16"/>
    <mergeCell ref="I16:J16"/>
    <mergeCell ref="B8:C8"/>
    <mergeCell ref="B12:C12"/>
    <mergeCell ref="B1:M1"/>
    <mergeCell ref="B2:M2"/>
    <mergeCell ref="B3:M3"/>
    <mergeCell ref="D4:M4"/>
    <mergeCell ref="D5:M5"/>
    <mergeCell ref="B6:M6"/>
    <mergeCell ref="D12:M12"/>
    <mergeCell ref="B13:M13"/>
    <mergeCell ref="F14:H14"/>
    <mergeCell ref="I14:J14"/>
    <mergeCell ref="B4:C4"/>
    <mergeCell ref="B5:C5"/>
  </mergeCells>
  <conditionalFormatting sqref="D19:D35">
    <cfRule type="cellIs" dxfId="16" priority="3" operator="greaterThan">
      <formula>20637</formula>
    </cfRule>
    <cfRule type="cellIs" dxfId="15" priority="4" operator="greaterThan">
      <formula>22</formula>
    </cfRule>
    <cfRule type="cellIs" dxfId="14" priority="5" operator="greaterThan">
      <formula>"1/0/1900"</formula>
    </cfRule>
    <cfRule type="cellIs" dxfId="13" priority="6" operator="greaterThan">
      <formula>"1/0/1900"</formula>
    </cfRule>
  </conditionalFormatting>
  <conditionalFormatting sqref="G19:G35">
    <cfRule type="cellIs" dxfId="12" priority="1" operator="greaterThan">
      <formula>0</formula>
    </cfRule>
    <cfRule type="cellIs" dxfId="11" priority="2" operator="greaterThan">
      <formula>-0.01</formula>
    </cfRule>
  </conditionalFormatting>
  <pageMargins left="0.37" right="0.25" top="0.17" bottom="0.1" header="0.17" footer="0.17"/>
  <pageSetup scale="52" fitToHeight="4" orientation="portrait" r:id="rId1"/>
  <headerFooter alignWithMargins="0">
    <oddHeader xml:space="preserve">&amp;C&amp;16 </oddHeader>
    <oddFooter>&amp;C&amp;14 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theme="6" tint="0.79998168889431442"/>
    <pageSetUpPr fitToPage="1"/>
  </sheetPr>
  <dimension ref="A1:Q84"/>
  <sheetViews>
    <sheetView defaultGridColor="0" colorId="22" zoomScaleNormal="100" zoomScaleSheetLayoutView="50" workbookViewId="0">
      <pane xSplit="1" topLeftCell="E1" activePane="topRight" state="frozen"/>
      <selection pane="topRight" activeCell="K7" sqref="K7:L7"/>
    </sheetView>
  </sheetViews>
  <sheetFormatPr defaultColWidth="10.5546875" defaultRowHeight="15" x14ac:dyDescent="0.2"/>
  <cols>
    <col min="1" max="1" width="38.77734375" style="41" customWidth="1"/>
    <col min="2" max="2" width="11.6640625" style="41" customWidth="1"/>
    <col min="3" max="4" width="10.6640625" style="41" customWidth="1"/>
    <col min="5" max="5" width="1" style="41" customWidth="1"/>
    <col min="6" max="7" width="10.6640625" style="41" customWidth="1"/>
    <col min="8" max="8" width="11.33203125" style="41" customWidth="1"/>
    <col min="9" max="9" width="10.88671875" style="41" customWidth="1"/>
    <col min="10" max="14" width="10.6640625" style="41" customWidth="1"/>
    <col min="15" max="16384" width="10.5546875" style="41"/>
  </cols>
  <sheetData>
    <row r="1" spans="1:14" ht="15.95" customHeight="1" x14ac:dyDescent="0.25">
      <c r="A1" s="13"/>
      <c r="B1" s="13"/>
      <c r="C1" s="13"/>
      <c r="D1" s="13"/>
      <c r="E1" s="13"/>
      <c r="F1" s="13"/>
      <c r="G1" s="13"/>
      <c r="I1" s="114"/>
      <c r="K1" s="1501" t="s">
        <v>377</v>
      </c>
      <c r="L1" s="1501"/>
      <c r="M1" s="1156">
        <f>BUDGET!S1</f>
        <v>0</v>
      </c>
      <c r="N1" s="146"/>
    </row>
    <row r="2" spans="1:14" s="136" customFormat="1" ht="20.100000000000001" customHeight="1" x14ac:dyDescent="0.3">
      <c r="A2" s="1508" t="s">
        <v>94</v>
      </c>
      <c r="B2" s="1390"/>
      <c r="C2" s="1390"/>
      <c r="D2" s="1390"/>
      <c r="E2" s="1390"/>
      <c r="F2" s="1390"/>
      <c r="G2" s="1390"/>
      <c r="H2" s="1390"/>
      <c r="I2" s="1390"/>
      <c r="J2" s="1390"/>
      <c r="K2" s="1390"/>
      <c r="L2" s="1390"/>
      <c r="M2" s="1390"/>
      <c r="N2" s="566"/>
    </row>
    <row r="3" spans="1:14" s="5" customFormat="1" ht="15.95" customHeight="1" x14ac:dyDescent="0.25">
      <c r="A3" s="125" t="s">
        <v>1</v>
      </c>
      <c r="B3" s="1509">
        <f>BUDGET!$B$4</f>
        <v>0</v>
      </c>
      <c r="C3" s="1509"/>
      <c r="D3" s="332"/>
      <c r="E3" s="332"/>
      <c r="F3" s="42"/>
      <c r="G3" s="42"/>
      <c r="H3" s="42"/>
      <c r="I3" s="42"/>
      <c r="J3" s="42"/>
      <c r="K3" s="42"/>
      <c r="L3" s="42"/>
      <c r="M3" s="42"/>
      <c r="N3" s="42"/>
    </row>
    <row r="4" spans="1:14" s="5" customFormat="1" ht="15.95" customHeight="1" x14ac:dyDescent="0.25">
      <c r="A4" s="125" t="s">
        <v>2</v>
      </c>
      <c r="B4" s="1507">
        <f>BUDGET!$B$5</f>
        <v>0</v>
      </c>
      <c r="C4" s="1507"/>
      <c r="D4" s="1507"/>
      <c r="E4" s="1507"/>
      <c r="F4" s="42"/>
      <c r="G4" s="42"/>
      <c r="H4" s="42"/>
      <c r="I4" s="55"/>
      <c r="J4" s="62"/>
      <c r="K4" s="62"/>
      <c r="L4" s="62"/>
      <c r="M4" s="62"/>
      <c r="N4" s="62"/>
    </row>
    <row r="5" spans="1:14" s="5" customFormat="1" ht="15.95" customHeight="1" x14ac:dyDescent="0.25">
      <c r="A5" s="125" t="s">
        <v>3</v>
      </c>
      <c r="B5" s="1510">
        <f>BUDGET!$B$6</f>
        <v>0</v>
      </c>
      <c r="C5" s="1510"/>
      <c r="D5" s="1510"/>
      <c r="E5" s="1510"/>
      <c r="F5" s="42"/>
      <c r="G5" s="42"/>
      <c r="H5" s="55"/>
      <c r="M5"/>
      <c r="N5"/>
    </row>
    <row r="6" spans="1:14" s="5" customFormat="1" ht="15.95" customHeight="1" x14ac:dyDescent="0.25">
      <c r="A6" s="125" t="s">
        <v>139</v>
      </c>
      <c r="B6" s="1507">
        <f>BUDGET!$B$7</f>
        <v>0</v>
      </c>
      <c r="C6" s="1507"/>
      <c r="D6" s="1507"/>
      <c r="E6" s="1507"/>
      <c r="F6" s="42"/>
      <c r="G6" s="42"/>
      <c r="H6" s="55"/>
      <c r="M6" s="62"/>
      <c r="N6" s="62"/>
    </row>
    <row r="7" spans="1:14" s="5" customFormat="1" ht="15.95" customHeight="1" x14ac:dyDescent="0.25">
      <c r="A7" s="125" t="s">
        <v>136</v>
      </c>
      <c r="B7" s="1507">
        <f>BUDGET!$B$8</f>
        <v>0</v>
      </c>
      <c r="C7" s="1507"/>
      <c r="D7" s="1507"/>
      <c r="E7" s="1507"/>
      <c r="F7" s="42"/>
      <c r="G7" s="42"/>
      <c r="H7" s="42"/>
      <c r="J7" s="237" t="s">
        <v>205</v>
      </c>
      <c r="K7" s="1511"/>
      <c r="L7" s="1511"/>
      <c r="M7" s="1043" t="s">
        <v>204</v>
      </c>
      <c r="N7" s="1044"/>
    </row>
    <row r="8" spans="1:14" s="5" customFormat="1" ht="15.95" customHeight="1" x14ac:dyDescent="0.25">
      <c r="A8" s="126" t="s">
        <v>4</v>
      </c>
      <c r="B8" s="1510">
        <f>BUDGET!$B$9</f>
        <v>0</v>
      </c>
      <c r="C8" s="1510"/>
      <c r="D8" s="1510"/>
      <c r="E8" s="1510"/>
      <c r="F8" s="42"/>
      <c r="G8" s="42"/>
      <c r="H8" s="42"/>
      <c r="I8"/>
      <c r="J8"/>
      <c r="K8"/>
      <c r="L8"/>
      <c r="M8"/>
      <c r="N8"/>
    </row>
    <row r="9" spans="1:14" ht="10.9" customHeight="1" thickBo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4" s="7" customFormat="1" ht="15.95" customHeight="1" thickBot="1" x14ac:dyDescent="0.3">
      <c r="A10" s="61"/>
      <c r="B10" s="1518" t="s">
        <v>98</v>
      </c>
      <c r="C10" s="1519"/>
      <c r="D10" s="1520"/>
      <c r="E10" s="1024"/>
      <c r="F10" s="1512" t="s">
        <v>22</v>
      </c>
      <c r="G10" s="1513"/>
      <c r="H10" s="1513"/>
      <c r="I10" s="1513"/>
      <c r="J10" s="1513"/>
      <c r="K10" s="1513"/>
      <c r="L10" s="1513"/>
      <c r="M10" s="1513"/>
      <c r="N10" s="1513"/>
    </row>
    <row r="11" spans="1:14" s="8" customFormat="1" ht="15.95" customHeight="1" thickBot="1" x14ac:dyDescent="0.3">
      <c r="A11" s="53"/>
      <c r="B11" s="138"/>
      <c r="C11" s="1521" t="s">
        <v>39</v>
      </c>
      <c r="D11" s="1522"/>
      <c r="E11" s="1025"/>
      <c r="F11" s="1023"/>
      <c r="G11" s="1516" t="s">
        <v>39</v>
      </c>
      <c r="H11" s="1517"/>
      <c r="I11" s="1514" t="s">
        <v>304</v>
      </c>
      <c r="J11" s="1515"/>
      <c r="K11" s="1515"/>
      <c r="L11" s="1515"/>
      <c r="M11" s="1515"/>
      <c r="N11" s="1515"/>
    </row>
    <row r="12" spans="1:14" s="8" customFormat="1" ht="15.95" customHeight="1" x14ac:dyDescent="0.25">
      <c r="A12" s="28"/>
      <c r="B12" s="568" t="s">
        <v>5</v>
      </c>
      <c r="C12" s="65" t="s">
        <v>103</v>
      </c>
      <c r="D12" s="241" t="s">
        <v>211</v>
      </c>
      <c r="E12" s="1025"/>
      <c r="F12" s="54" t="s">
        <v>5</v>
      </c>
      <c r="G12" s="65" t="s">
        <v>103</v>
      </c>
      <c r="H12" s="241" t="s">
        <v>211</v>
      </c>
      <c r="I12" s="24" t="s">
        <v>151</v>
      </c>
      <c r="J12" s="24" t="s">
        <v>40</v>
      </c>
      <c r="K12" s="1523" t="s">
        <v>178</v>
      </c>
      <c r="L12" s="24"/>
      <c r="M12" s="25"/>
      <c r="N12" s="25" t="s">
        <v>349</v>
      </c>
    </row>
    <row r="13" spans="1:14" s="8" customFormat="1" ht="15.95" customHeight="1" x14ac:dyDescent="0.25">
      <c r="A13" s="93" t="s">
        <v>23</v>
      </c>
      <c r="B13" s="569" t="s">
        <v>7</v>
      </c>
      <c r="C13" s="93" t="s">
        <v>7</v>
      </c>
      <c r="D13" s="54" t="s">
        <v>7</v>
      </c>
      <c r="E13" s="1025"/>
      <c r="F13" s="54" t="s">
        <v>7</v>
      </c>
      <c r="G13" s="93" t="s">
        <v>7</v>
      </c>
      <c r="H13" s="54" t="s">
        <v>7</v>
      </c>
      <c r="I13" s="54" t="s">
        <v>104</v>
      </c>
      <c r="J13" s="54" t="s">
        <v>104</v>
      </c>
      <c r="K13" s="1524"/>
      <c r="L13" s="68" t="s">
        <v>156</v>
      </c>
      <c r="M13" s="68" t="s">
        <v>157</v>
      </c>
      <c r="N13" s="68" t="s">
        <v>350</v>
      </c>
    </row>
    <row r="14" spans="1:14" s="8" customFormat="1" ht="15.95" customHeight="1" x14ac:dyDescent="0.25">
      <c r="A14" s="93"/>
      <c r="B14" s="569"/>
      <c r="C14" s="93"/>
      <c r="D14" s="54"/>
      <c r="E14" s="1025"/>
      <c r="F14" s="54"/>
      <c r="G14" s="93"/>
      <c r="H14" s="54"/>
      <c r="I14" s="54"/>
      <c r="J14" s="54"/>
      <c r="K14" s="68"/>
      <c r="L14" s="68"/>
      <c r="M14" s="76"/>
      <c r="N14" s="76"/>
    </row>
    <row r="15" spans="1:14" s="8" customFormat="1" ht="15.95" customHeight="1" thickBot="1" x14ac:dyDescent="0.3">
      <c r="A15" s="603" t="s">
        <v>120</v>
      </c>
      <c r="B15" s="91" t="s">
        <v>121</v>
      </c>
      <c r="C15" s="91" t="s">
        <v>122</v>
      </c>
      <c r="D15" s="91" t="s">
        <v>123</v>
      </c>
      <c r="E15" s="1025"/>
      <c r="F15" s="91" t="s">
        <v>124</v>
      </c>
      <c r="G15" s="91" t="s">
        <v>125</v>
      </c>
      <c r="H15" s="91" t="s">
        <v>126</v>
      </c>
      <c r="I15" s="91" t="s">
        <v>127</v>
      </c>
      <c r="J15" s="91" t="s">
        <v>128</v>
      </c>
      <c r="K15" s="91" t="s">
        <v>129</v>
      </c>
      <c r="L15" s="91" t="s">
        <v>130</v>
      </c>
      <c r="M15" s="91" t="s">
        <v>154</v>
      </c>
      <c r="N15" s="91" t="s">
        <v>155</v>
      </c>
    </row>
    <row r="16" spans="1:14" s="7" customFormat="1" ht="15" customHeight="1" thickBot="1" x14ac:dyDescent="0.3">
      <c r="A16" s="604" t="s">
        <v>24</v>
      </c>
      <c r="B16" s="614">
        <f>C16+D16</f>
        <v>0</v>
      </c>
      <c r="C16" s="379">
        <f>BUDGET!C17</f>
        <v>0</v>
      </c>
      <c r="D16" s="380">
        <f>BUDGET!D17</f>
        <v>0</v>
      </c>
      <c r="E16" s="1026"/>
      <c r="F16" s="379">
        <f>G16+H16</f>
        <v>0</v>
      </c>
      <c r="G16" s="381">
        <f>'AMENDED BREAKOUT1'!J28</f>
        <v>0</v>
      </c>
      <c r="H16" s="381">
        <f>SUM(I16:N16)</f>
        <v>0</v>
      </c>
      <c r="I16" s="381">
        <f>'AMENDED BREAKOUT1'!L28</f>
        <v>0</v>
      </c>
      <c r="J16" s="381">
        <f>'AMENDED BREAKOUT1'!M28</f>
        <v>0</v>
      </c>
      <c r="K16" s="381">
        <f>'AMENDED BREAKOUT1'!N28</f>
        <v>0</v>
      </c>
      <c r="L16" s="381">
        <f>'AMENDED BREAKOUT1'!O28</f>
        <v>0</v>
      </c>
      <c r="M16" s="380">
        <f>'AMENDED BREAKOUT1'!P28</f>
        <v>0</v>
      </c>
      <c r="N16" s="380">
        <f>'AMENDED BREAKOUT1'!Q28</f>
        <v>0</v>
      </c>
    </row>
    <row r="17" spans="1:17" s="7" customFormat="1" ht="15" customHeight="1" x14ac:dyDescent="0.2">
      <c r="A17" s="605" t="s">
        <v>167</v>
      </c>
      <c r="B17" s="615">
        <f>C17+D17</f>
        <v>0</v>
      </c>
      <c r="C17" s="382">
        <f>BUDGET!C18</f>
        <v>0</v>
      </c>
      <c r="D17" s="383">
        <f>BUDGET!D18</f>
        <v>0</v>
      </c>
      <c r="E17" s="1027"/>
      <c r="F17" s="382">
        <f>+G17+H17</f>
        <v>0</v>
      </c>
      <c r="G17" s="384">
        <f>'AMENDED BREAKOUT1'!J29</f>
        <v>0</v>
      </c>
      <c r="H17" s="385">
        <f>SUM(I17:N17)</f>
        <v>0</v>
      </c>
      <c r="I17" s="385">
        <f>+'AMENDED BREAKOUT1'!L29</f>
        <v>0</v>
      </c>
      <c r="J17" s="385">
        <f>+'AMENDED BREAKOUT1'!M29</f>
        <v>0</v>
      </c>
      <c r="K17" s="385">
        <f>+'AMENDED BREAKOUT1'!N29</f>
        <v>0</v>
      </c>
      <c r="L17" s="385">
        <f>+'AMENDED BREAKOUT1'!O29</f>
        <v>0</v>
      </c>
      <c r="M17" s="386">
        <f>+'AMENDED BREAKOUT1'!P29</f>
        <v>0</v>
      </c>
      <c r="N17" s="386">
        <f>+'AMENDED BREAKOUT1'!Q29</f>
        <v>0</v>
      </c>
      <c r="O17" s="1422" t="s">
        <v>171</v>
      </c>
      <c r="P17" s="1505"/>
      <c r="Q17" s="1505"/>
    </row>
    <row r="18" spans="1:17" s="7" customFormat="1" ht="15" customHeight="1" x14ac:dyDescent="0.2">
      <c r="A18" s="606" t="s">
        <v>164</v>
      </c>
      <c r="B18" s="616">
        <f>C18+D18</f>
        <v>0</v>
      </c>
      <c r="C18" s="387">
        <f>BUDGET!C19</f>
        <v>0</v>
      </c>
      <c r="D18" s="386">
        <f>BUDGET!D19</f>
        <v>0</v>
      </c>
      <c r="E18" s="1027"/>
      <c r="F18" s="387">
        <f>+G18+H18</f>
        <v>0</v>
      </c>
      <c r="G18" s="388">
        <f>'AMENDED BREAKOUT1'!J30</f>
        <v>0</v>
      </c>
      <c r="H18" s="388">
        <f>SUM(I18:N18)</f>
        <v>0</v>
      </c>
      <c r="I18" s="388">
        <f>+'AMENDED BREAKOUT1'!L30</f>
        <v>0</v>
      </c>
      <c r="J18" s="388">
        <f>+'AMENDED BREAKOUT1'!M30</f>
        <v>0</v>
      </c>
      <c r="K18" s="388">
        <f>+'AMENDED BREAKOUT1'!N30</f>
        <v>0</v>
      </c>
      <c r="L18" s="388">
        <f>+'AMENDED BREAKOUT1'!O30</f>
        <v>0</v>
      </c>
      <c r="M18" s="386">
        <f>+'AMENDED BREAKOUT1'!P30</f>
        <v>0</v>
      </c>
      <c r="N18" s="386">
        <f>+'AMENDED BREAKOUT1'!Q30</f>
        <v>0</v>
      </c>
      <c r="O18" s="1506"/>
      <c r="P18" s="1503"/>
      <c r="Q18" s="1503"/>
    </row>
    <row r="19" spans="1:17" s="7" customFormat="1" ht="15" customHeight="1" thickBot="1" x14ac:dyDescent="0.25">
      <c r="A19" s="607" t="s">
        <v>163</v>
      </c>
      <c r="B19" s="617">
        <f>+B18+B17</f>
        <v>0</v>
      </c>
      <c r="C19" s="389">
        <f>+C18+C17</f>
        <v>0</v>
      </c>
      <c r="D19" s="390">
        <f>+D18+D17</f>
        <v>0</v>
      </c>
      <c r="E19" s="1027"/>
      <c r="F19" s="389">
        <f t="shared" ref="F19:F28" si="0">G19+H19</f>
        <v>0</v>
      </c>
      <c r="G19" s="391">
        <f>'AMENDED BREAKOUT1'!J31</f>
        <v>0</v>
      </c>
      <c r="H19" s="391">
        <f>SUM(I19:N19)</f>
        <v>0</v>
      </c>
      <c r="I19" s="391">
        <f>+'AMENDED BREAKOUT1'!L31</f>
        <v>0</v>
      </c>
      <c r="J19" s="391">
        <f>+'AMENDED BREAKOUT1'!M31</f>
        <v>0</v>
      </c>
      <c r="K19" s="391">
        <f>+'AMENDED BREAKOUT1'!N31</f>
        <v>0</v>
      </c>
      <c r="L19" s="391">
        <f>+'AMENDED BREAKOUT1'!O31</f>
        <v>0</v>
      </c>
      <c r="M19" s="390">
        <f>'AMENDED BREAKOUT1'!P31</f>
        <v>0</v>
      </c>
      <c r="N19" s="390">
        <f>'AMENDED BREAKOUT1'!Q31</f>
        <v>0</v>
      </c>
      <c r="O19" s="1506"/>
      <c r="P19" s="1503"/>
      <c r="Q19" s="1503"/>
    </row>
    <row r="20" spans="1:17" s="7" customFormat="1" ht="15" customHeight="1" thickBot="1" x14ac:dyDescent="0.25">
      <c r="A20" s="604" t="s">
        <v>25</v>
      </c>
      <c r="B20" s="614">
        <f>C20+D20</f>
        <v>0</v>
      </c>
      <c r="C20" s="379">
        <f>BUDGET!C21</f>
        <v>0</v>
      </c>
      <c r="D20" s="380">
        <f>BUDGET!D21</f>
        <v>0</v>
      </c>
      <c r="E20" s="1027"/>
      <c r="F20" s="379">
        <f t="shared" si="0"/>
        <v>0</v>
      </c>
      <c r="G20" s="1045"/>
      <c r="H20" s="381">
        <f>SUM(I20:N20)</f>
        <v>0</v>
      </c>
      <c r="I20" s="1045"/>
      <c r="J20" s="1045"/>
      <c r="K20" s="1046"/>
      <c r="L20" s="1046"/>
      <c r="M20" s="1047"/>
      <c r="N20" s="1047"/>
      <c r="O20" s="1506"/>
      <c r="P20" s="1503"/>
      <c r="Q20" s="1503"/>
    </row>
    <row r="21" spans="1:17" s="7" customFormat="1" ht="15" customHeight="1" x14ac:dyDescent="0.2">
      <c r="A21" s="36" t="s">
        <v>26</v>
      </c>
      <c r="B21" s="618"/>
      <c r="C21" s="393"/>
      <c r="D21" s="394"/>
      <c r="E21" s="1027"/>
      <c r="F21" s="393"/>
      <c r="G21" s="395"/>
      <c r="H21" s="395"/>
      <c r="I21" s="395"/>
      <c r="J21" s="395"/>
      <c r="K21" s="392"/>
      <c r="L21" s="392"/>
      <c r="M21" s="394"/>
      <c r="N21" s="394"/>
      <c r="O21" s="1506"/>
      <c r="P21" s="1503"/>
      <c r="Q21" s="1503"/>
    </row>
    <row r="22" spans="1:17" s="7" customFormat="1" ht="15" customHeight="1" x14ac:dyDescent="0.2">
      <c r="A22" s="44" t="s">
        <v>27</v>
      </c>
      <c r="B22" s="619">
        <f>C22+D22</f>
        <v>0</v>
      </c>
      <c r="C22" s="396">
        <f>BUDGET!C23</f>
        <v>0</v>
      </c>
      <c r="D22" s="397">
        <f>BUDGET!D23</f>
        <v>0</v>
      </c>
      <c r="E22" s="1027"/>
      <c r="F22" s="396">
        <f t="shared" si="0"/>
        <v>0</v>
      </c>
      <c r="G22" s="1048"/>
      <c r="H22" s="398">
        <f>SUM(I22:N22)</f>
        <v>0</v>
      </c>
      <c r="I22" s="1048"/>
      <c r="J22" s="1048"/>
      <c r="K22" s="1050"/>
      <c r="L22" s="1050"/>
      <c r="M22" s="1051"/>
      <c r="N22" s="1051"/>
      <c r="O22" s="1506"/>
      <c r="P22" s="1503"/>
      <c r="Q22" s="1503"/>
    </row>
    <row r="23" spans="1:17" s="7" customFormat="1" ht="15" customHeight="1" x14ac:dyDescent="0.2">
      <c r="A23" s="608" t="s">
        <v>28</v>
      </c>
      <c r="B23" s="616">
        <f t="shared" ref="B23:B28" si="1">C23+D23</f>
        <v>0</v>
      </c>
      <c r="C23" s="396">
        <f>BUDGET!C24</f>
        <v>0</v>
      </c>
      <c r="D23" s="397">
        <f>BUDGET!D24</f>
        <v>0</v>
      </c>
      <c r="E23" s="1027"/>
      <c r="F23" s="396">
        <f t="shared" si="0"/>
        <v>0</v>
      </c>
      <c r="G23" s="1049"/>
      <c r="H23" s="398">
        <f>SUM(I23:N23)</f>
        <v>0</v>
      </c>
      <c r="I23" s="1049"/>
      <c r="J23" s="1049"/>
      <c r="K23" s="1052"/>
      <c r="L23" s="1052"/>
      <c r="M23" s="1053"/>
      <c r="N23" s="1053"/>
      <c r="O23" s="1506"/>
      <c r="P23" s="1503"/>
      <c r="Q23" s="1503"/>
    </row>
    <row r="24" spans="1:17" s="7" customFormat="1" ht="15" customHeight="1" x14ac:dyDescent="0.2">
      <c r="A24" s="608" t="s">
        <v>29</v>
      </c>
      <c r="B24" s="616">
        <f t="shared" si="1"/>
        <v>0</v>
      </c>
      <c r="C24" s="396">
        <f>BUDGET!C25</f>
        <v>0</v>
      </c>
      <c r="D24" s="397">
        <f>BUDGET!D25</f>
        <v>0</v>
      </c>
      <c r="E24" s="1027"/>
      <c r="F24" s="396">
        <f t="shared" si="0"/>
        <v>0</v>
      </c>
      <c r="G24" s="1049"/>
      <c r="H24" s="398">
        <f t="shared" ref="H24:H28" si="2">SUM(I24:N24)</f>
        <v>0</v>
      </c>
      <c r="I24" s="1049"/>
      <c r="J24" s="1049"/>
      <c r="K24" s="1052"/>
      <c r="L24" s="1039"/>
      <c r="M24" s="1040"/>
      <c r="N24" s="1053"/>
      <c r="O24" s="1506"/>
      <c r="P24" s="1503"/>
      <c r="Q24" s="1503"/>
    </row>
    <row r="25" spans="1:17" s="7" customFormat="1" ht="15" customHeight="1" x14ac:dyDescent="0.2">
      <c r="A25" s="608" t="s">
        <v>30</v>
      </c>
      <c r="B25" s="616">
        <f t="shared" si="1"/>
        <v>0</v>
      </c>
      <c r="C25" s="396">
        <f>BUDGET!C26</f>
        <v>0</v>
      </c>
      <c r="D25" s="397">
        <f>BUDGET!D26</f>
        <v>0</v>
      </c>
      <c r="E25" s="1027"/>
      <c r="F25" s="396">
        <f t="shared" si="0"/>
        <v>0</v>
      </c>
      <c r="G25" s="1049"/>
      <c r="H25" s="398">
        <f t="shared" si="2"/>
        <v>0</v>
      </c>
      <c r="I25" s="1049"/>
      <c r="J25" s="1049"/>
      <c r="K25" s="1052"/>
      <c r="L25" s="1039"/>
      <c r="M25" s="1040"/>
      <c r="N25" s="1053"/>
      <c r="O25" s="1506"/>
      <c r="P25" s="1503"/>
      <c r="Q25" s="1503"/>
    </row>
    <row r="26" spans="1:17" s="7" customFormat="1" ht="15" customHeight="1" x14ac:dyDescent="0.2">
      <c r="A26" s="608" t="s">
        <v>137</v>
      </c>
      <c r="B26" s="616">
        <f t="shared" si="1"/>
        <v>0</v>
      </c>
      <c r="C26" s="396">
        <f>BUDGET!C27</f>
        <v>0</v>
      </c>
      <c r="D26" s="397">
        <f>BUDGET!D27</f>
        <v>0</v>
      </c>
      <c r="E26" s="1027"/>
      <c r="F26" s="396">
        <f t="shared" si="0"/>
        <v>0</v>
      </c>
      <c r="G26" s="1049"/>
      <c r="H26" s="398">
        <f t="shared" si="2"/>
        <v>0</v>
      </c>
      <c r="I26" s="1049"/>
      <c r="J26" s="1049"/>
      <c r="K26" s="1052"/>
      <c r="L26" s="1052"/>
      <c r="M26" s="1053"/>
      <c r="N26" s="1053"/>
      <c r="O26" s="1506"/>
      <c r="P26" s="1503"/>
      <c r="Q26" s="1503"/>
    </row>
    <row r="27" spans="1:17" s="7" customFormat="1" ht="15" customHeight="1" x14ac:dyDescent="0.2">
      <c r="A27" s="608" t="s">
        <v>99</v>
      </c>
      <c r="B27" s="616">
        <f t="shared" si="1"/>
        <v>0</v>
      </c>
      <c r="C27" s="396">
        <f>BUDGET!C28</f>
        <v>0</v>
      </c>
      <c r="D27" s="397">
        <f>BUDGET!D28</f>
        <v>0</v>
      </c>
      <c r="E27" s="1027"/>
      <c r="F27" s="396">
        <f t="shared" si="0"/>
        <v>0</v>
      </c>
      <c r="G27" s="1049"/>
      <c r="H27" s="398">
        <f t="shared" si="2"/>
        <v>0</v>
      </c>
      <c r="I27" s="1049"/>
      <c r="J27" s="1049"/>
      <c r="K27" s="1052"/>
      <c r="L27" s="1052"/>
      <c r="M27" s="1053"/>
      <c r="N27" s="1053"/>
      <c r="O27" s="1506"/>
      <c r="P27" s="1503"/>
      <c r="Q27" s="1503"/>
    </row>
    <row r="28" spans="1:17" s="7" customFormat="1" ht="15" customHeight="1" x14ac:dyDescent="0.2">
      <c r="A28" s="609" t="s">
        <v>327</v>
      </c>
      <c r="B28" s="616">
        <f t="shared" si="1"/>
        <v>0</v>
      </c>
      <c r="C28" s="396">
        <f>BUDGET!C29</f>
        <v>0</v>
      </c>
      <c r="D28" s="397">
        <f>BUDGET!D29</f>
        <v>0</v>
      </c>
      <c r="E28" s="1027"/>
      <c r="F28" s="396">
        <f t="shared" si="0"/>
        <v>0</v>
      </c>
      <c r="G28" s="1049"/>
      <c r="H28" s="398">
        <f t="shared" si="2"/>
        <v>0</v>
      </c>
      <c r="I28" s="1049"/>
      <c r="J28" s="1049"/>
      <c r="K28" s="1052"/>
      <c r="L28" s="1052"/>
      <c r="M28" s="1053"/>
      <c r="N28" s="1053"/>
      <c r="O28" s="1506"/>
      <c r="P28" s="1503"/>
      <c r="Q28" s="1503"/>
    </row>
    <row r="29" spans="1:17" s="7" customFormat="1" ht="15" customHeight="1" thickBot="1" x14ac:dyDescent="0.25">
      <c r="A29" s="610" t="s">
        <v>32</v>
      </c>
      <c r="B29" s="620">
        <f>SUM(B22:B28)</f>
        <v>0</v>
      </c>
      <c r="C29" s="399">
        <f t="shared" ref="C29:M29" si="3">SUM(C22:C28)</f>
        <v>0</v>
      </c>
      <c r="D29" s="400">
        <f t="shared" si="3"/>
        <v>0</v>
      </c>
      <c r="E29" s="1027"/>
      <c r="F29" s="399">
        <f t="shared" si="3"/>
        <v>0</v>
      </c>
      <c r="G29" s="401">
        <f t="shared" si="3"/>
        <v>0</v>
      </c>
      <c r="H29" s="401">
        <f t="shared" si="3"/>
        <v>0</v>
      </c>
      <c r="I29" s="401">
        <f t="shared" si="3"/>
        <v>0</v>
      </c>
      <c r="J29" s="401">
        <f t="shared" si="3"/>
        <v>0</v>
      </c>
      <c r="K29" s="401">
        <f t="shared" si="3"/>
        <v>0</v>
      </c>
      <c r="L29" s="401">
        <f>SUM(L22:L28)</f>
        <v>0</v>
      </c>
      <c r="M29" s="400">
        <f t="shared" si="3"/>
        <v>0</v>
      </c>
      <c r="N29" s="400">
        <f t="shared" ref="N29" si="4">SUM(N22:N28)</f>
        <v>0</v>
      </c>
      <c r="O29" s="1506"/>
      <c r="P29" s="1503"/>
      <c r="Q29" s="1503"/>
    </row>
    <row r="30" spans="1:17" s="7" customFormat="1" ht="15" customHeight="1" x14ac:dyDescent="0.2">
      <c r="A30" s="36" t="s">
        <v>33</v>
      </c>
      <c r="B30" s="621"/>
      <c r="C30" s="402"/>
      <c r="D30" s="394"/>
      <c r="E30" s="1027"/>
      <c r="F30" s="402"/>
      <c r="G30" s="392"/>
      <c r="H30" s="392"/>
      <c r="I30" s="392"/>
      <c r="J30" s="392"/>
      <c r="K30" s="392"/>
      <c r="L30" s="392"/>
      <c r="M30" s="394"/>
      <c r="N30" s="394"/>
      <c r="O30" s="1506"/>
      <c r="P30" s="1503"/>
      <c r="Q30" s="1503"/>
    </row>
    <row r="31" spans="1:17" s="7" customFormat="1" ht="15" customHeight="1" x14ac:dyDescent="0.2">
      <c r="A31" s="44" t="s">
        <v>34</v>
      </c>
      <c r="B31" s="619">
        <f>C31+D31</f>
        <v>0</v>
      </c>
      <c r="C31" s="396">
        <f>BUDGET!C32</f>
        <v>0</v>
      </c>
      <c r="D31" s="397">
        <f>BUDGET!D32</f>
        <v>0</v>
      </c>
      <c r="E31" s="1027"/>
      <c r="F31" s="396">
        <f>G31+H31</f>
        <v>0</v>
      </c>
      <c r="G31" s="1054"/>
      <c r="H31" s="398">
        <f>SUM(I31:N31)</f>
        <v>0</v>
      </c>
      <c r="I31" s="1048"/>
      <c r="J31" s="1048"/>
      <c r="K31" s="1048"/>
      <c r="L31" s="1048"/>
      <c r="M31" s="1051"/>
      <c r="N31" s="1051"/>
      <c r="O31" s="1506"/>
      <c r="P31" s="1503"/>
      <c r="Q31" s="1503"/>
    </row>
    <row r="32" spans="1:17" s="7" customFormat="1" ht="15" customHeight="1" x14ac:dyDescent="0.2">
      <c r="A32" s="611" t="s">
        <v>297</v>
      </c>
      <c r="B32" s="619">
        <f>C32+D32</f>
        <v>0</v>
      </c>
      <c r="C32" s="396">
        <f>BUDGET!C33</f>
        <v>0</v>
      </c>
      <c r="D32" s="397">
        <f>BUDGET!D33</f>
        <v>0</v>
      </c>
      <c r="E32" s="1027"/>
      <c r="F32" s="396">
        <f>G32+H32</f>
        <v>0</v>
      </c>
      <c r="G32" s="1049"/>
      <c r="H32" s="398">
        <f>SUM(I32:N32)</f>
        <v>0</v>
      </c>
      <c r="I32" s="1048"/>
      <c r="J32" s="1048"/>
      <c r="K32" s="1050"/>
      <c r="L32" s="1050"/>
      <c r="M32" s="1051"/>
      <c r="N32" s="1051"/>
      <c r="O32" s="1061"/>
      <c r="P32" s="1062"/>
      <c r="Q32" s="1062"/>
    </row>
    <row r="33" spans="1:17" s="7" customFormat="1" ht="15" customHeight="1" x14ac:dyDescent="0.2">
      <c r="A33" s="611" t="s">
        <v>298</v>
      </c>
      <c r="B33" s="616">
        <f>C33+D33</f>
        <v>0</v>
      </c>
      <c r="C33" s="396">
        <f>BUDGET!C34</f>
        <v>0</v>
      </c>
      <c r="D33" s="397">
        <f>BUDGET!D34</f>
        <v>0</v>
      </c>
      <c r="E33" s="1027"/>
      <c r="F33" s="396">
        <f>G33+H33</f>
        <v>0</v>
      </c>
      <c r="G33" s="1049"/>
      <c r="H33" s="398">
        <f>SUM(I33:N33)</f>
        <v>0</v>
      </c>
      <c r="I33" s="1049"/>
      <c r="J33" s="1049"/>
      <c r="K33" s="1052"/>
      <c r="L33" s="1052"/>
      <c r="M33" s="1053"/>
      <c r="N33" s="1053"/>
      <c r="O33" s="1506"/>
      <c r="P33" s="1503"/>
      <c r="Q33" s="1503"/>
    </row>
    <row r="34" spans="1:17" s="7" customFormat="1" ht="15" customHeight="1" x14ac:dyDescent="0.2">
      <c r="A34" s="611" t="s">
        <v>299</v>
      </c>
      <c r="B34" s="616">
        <f>C34+D34</f>
        <v>0</v>
      </c>
      <c r="C34" s="396">
        <f>BUDGET!C35</f>
        <v>0</v>
      </c>
      <c r="D34" s="397">
        <f>BUDGET!D35</f>
        <v>0</v>
      </c>
      <c r="E34" s="1027"/>
      <c r="F34" s="396">
        <f>G34+H34</f>
        <v>0</v>
      </c>
      <c r="G34" s="1049"/>
      <c r="H34" s="398">
        <f>SUM(I34:N34)</f>
        <v>0</v>
      </c>
      <c r="I34" s="1049"/>
      <c r="J34" s="1049"/>
      <c r="K34" s="1055"/>
      <c r="L34" s="1055"/>
      <c r="M34" s="1056"/>
      <c r="N34" s="1056"/>
      <c r="O34" s="1506"/>
      <c r="P34" s="1503"/>
      <c r="Q34" s="1503"/>
    </row>
    <row r="35" spans="1:17" s="7" customFormat="1" ht="15" customHeight="1" thickBot="1" x14ac:dyDescent="0.25">
      <c r="A35" s="610" t="s">
        <v>32</v>
      </c>
      <c r="B35" s="620">
        <f>SUM(B31:B34)</f>
        <v>0</v>
      </c>
      <c r="C35" s="399">
        <f t="shared" ref="C35:M35" si="5">SUM(C31:C34)</f>
        <v>0</v>
      </c>
      <c r="D35" s="400">
        <f t="shared" si="5"/>
        <v>0</v>
      </c>
      <c r="E35" s="1027"/>
      <c r="F35" s="399">
        <f t="shared" si="5"/>
        <v>0</v>
      </c>
      <c r="G35" s="401">
        <f t="shared" si="5"/>
        <v>0</v>
      </c>
      <c r="H35" s="401">
        <f t="shared" si="5"/>
        <v>0</v>
      </c>
      <c r="I35" s="401">
        <f t="shared" si="5"/>
        <v>0</v>
      </c>
      <c r="J35" s="401">
        <f t="shared" si="5"/>
        <v>0</v>
      </c>
      <c r="K35" s="401">
        <f t="shared" si="5"/>
        <v>0</v>
      </c>
      <c r="L35" s="401">
        <f>SUM(L31:L34)</f>
        <v>0</v>
      </c>
      <c r="M35" s="400">
        <f t="shared" si="5"/>
        <v>0</v>
      </c>
      <c r="N35" s="400">
        <f t="shared" ref="N35" si="6">SUM(N31:N34)</f>
        <v>0</v>
      </c>
      <c r="O35" s="1506"/>
      <c r="P35" s="1503"/>
      <c r="Q35" s="1503"/>
    </row>
    <row r="36" spans="1:17" s="7" customFormat="1" ht="15" customHeight="1" x14ac:dyDescent="0.2">
      <c r="A36" s="36" t="s">
        <v>35</v>
      </c>
      <c r="B36" s="621"/>
      <c r="C36" s="402"/>
      <c r="D36" s="394"/>
      <c r="E36" s="1027"/>
      <c r="F36" s="402"/>
      <c r="G36" s="392"/>
      <c r="H36" s="392"/>
      <c r="I36" s="392"/>
      <c r="J36" s="392"/>
      <c r="K36" s="392"/>
      <c r="L36" s="392"/>
      <c r="M36" s="403"/>
      <c r="N36" s="403"/>
      <c r="O36" s="1506"/>
      <c r="P36" s="1503"/>
      <c r="Q36" s="1503"/>
    </row>
    <row r="37" spans="1:17" s="7" customFormat="1" ht="15" customHeight="1" x14ac:dyDescent="0.2">
      <c r="A37" s="44" t="s">
        <v>8</v>
      </c>
      <c r="B37" s="619">
        <f>C37+D37</f>
        <v>0</v>
      </c>
      <c r="C37" s="396">
        <f>BUDGET!C38</f>
        <v>0</v>
      </c>
      <c r="D37" s="397">
        <f>BUDGET!D38</f>
        <v>0</v>
      </c>
      <c r="E37" s="1027"/>
      <c r="F37" s="396">
        <f>G37+H37</f>
        <v>0</v>
      </c>
      <c r="G37" s="1057"/>
      <c r="H37" s="398">
        <f>SUM(I37:N37)</f>
        <v>0</v>
      </c>
      <c r="I37" s="1048"/>
      <c r="J37" s="1059"/>
      <c r="K37" s="1057"/>
      <c r="L37" s="1057"/>
      <c r="M37" s="1051"/>
      <c r="N37" s="1051"/>
      <c r="O37" s="1506"/>
      <c r="P37" s="1503"/>
      <c r="Q37" s="1503"/>
    </row>
    <row r="38" spans="1:17" s="7" customFormat="1" ht="15" customHeight="1" x14ac:dyDescent="0.2">
      <c r="A38" s="612" t="s">
        <v>36</v>
      </c>
      <c r="B38" s="616">
        <f>C38+D38</f>
        <v>0</v>
      </c>
      <c r="C38" s="396">
        <f>BUDGET!C39</f>
        <v>0</v>
      </c>
      <c r="D38" s="397">
        <f>BUDGET!D39</f>
        <v>0</v>
      </c>
      <c r="E38" s="1027"/>
      <c r="F38" s="396">
        <f>G38+H38</f>
        <v>0</v>
      </c>
      <c r="G38" s="1049"/>
      <c r="H38" s="398">
        <f>SUM(I38:N38)</f>
        <v>0</v>
      </c>
      <c r="I38" s="1049"/>
      <c r="J38" s="1049"/>
      <c r="K38" s="1049"/>
      <c r="L38" s="1049"/>
      <c r="M38" s="1051"/>
      <c r="N38" s="1051"/>
      <c r="O38" s="1506"/>
      <c r="P38" s="1503"/>
      <c r="Q38" s="1503"/>
    </row>
    <row r="39" spans="1:17" s="7" customFormat="1" ht="15" customHeight="1" x14ac:dyDescent="0.2">
      <c r="A39" s="608" t="s">
        <v>100</v>
      </c>
      <c r="B39" s="616">
        <f>C39+D39</f>
        <v>0</v>
      </c>
      <c r="C39" s="396">
        <f>BUDGET!C40</f>
        <v>0</v>
      </c>
      <c r="D39" s="397">
        <f>BUDGET!D40</f>
        <v>0</v>
      </c>
      <c r="E39" s="1027"/>
      <c r="F39" s="396">
        <f>G39+H39</f>
        <v>0</v>
      </c>
      <c r="G39" s="1058"/>
      <c r="H39" s="398">
        <f>SUM(I39:N39)</f>
        <v>0</v>
      </c>
      <c r="I39" s="1049"/>
      <c r="J39" s="1049"/>
      <c r="K39" s="1052"/>
      <c r="L39" s="1052"/>
      <c r="M39" s="1053"/>
      <c r="N39" s="1053"/>
      <c r="O39" s="1506"/>
      <c r="P39" s="1503"/>
      <c r="Q39" s="1503"/>
    </row>
    <row r="40" spans="1:17" s="7" customFormat="1" ht="15" customHeight="1" thickBot="1" x14ac:dyDescent="0.25">
      <c r="A40" s="610" t="s">
        <v>32</v>
      </c>
      <c r="B40" s="620">
        <f>SUM(B37:B39)</f>
        <v>0</v>
      </c>
      <c r="C40" s="399">
        <f t="shared" ref="C40:M40" si="7">SUM(C37:C39)</f>
        <v>0</v>
      </c>
      <c r="D40" s="400">
        <f t="shared" si="7"/>
        <v>0</v>
      </c>
      <c r="E40" s="1027"/>
      <c r="F40" s="399">
        <f t="shared" si="7"/>
        <v>0</v>
      </c>
      <c r="G40" s="401">
        <f t="shared" si="7"/>
        <v>0</v>
      </c>
      <c r="H40" s="401">
        <f t="shared" si="7"/>
        <v>0</v>
      </c>
      <c r="I40" s="401">
        <f>SUM(I37:I39)</f>
        <v>0</v>
      </c>
      <c r="J40" s="401">
        <f t="shared" si="7"/>
        <v>0</v>
      </c>
      <c r="K40" s="401">
        <f t="shared" si="7"/>
        <v>0</v>
      </c>
      <c r="L40" s="401">
        <f>SUM(L37:L39)</f>
        <v>0</v>
      </c>
      <c r="M40" s="400">
        <f t="shared" si="7"/>
        <v>0</v>
      </c>
      <c r="N40" s="400">
        <f t="shared" ref="N40" si="8">SUM(N37:N39)</f>
        <v>0</v>
      </c>
      <c r="O40" s="1506"/>
      <c r="P40" s="1503"/>
      <c r="Q40" s="1503"/>
    </row>
    <row r="41" spans="1:17" s="7" customFormat="1" ht="15" customHeight="1" thickBot="1" x14ac:dyDescent="0.25">
      <c r="A41" s="604" t="s">
        <v>37</v>
      </c>
      <c r="B41" s="614">
        <f>C41+D41</f>
        <v>0</v>
      </c>
      <c r="C41" s="404">
        <f>BUDGET!C42</f>
        <v>0</v>
      </c>
      <c r="D41" s="380">
        <f>BUDGET!D42</f>
        <v>0</v>
      </c>
      <c r="E41" s="1027"/>
      <c r="F41" s="379">
        <f>G41+H41</f>
        <v>0</v>
      </c>
      <c r="G41" s="1045"/>
      <c r="H41" s="381">
        <f>SUM(I41:N41)</f>
        <v>0</v>
      </c>
      <c r="I41" s="1045"/>
      <c r="J41" s="1045"/>
      <c r="K41" s="1045"/>
      <c r="L41" s="1041"/>
      <c r="M41" s="1060"/>
      <c r="N41" s="1060"/>
      <c r="O41" s="1506"/>
      <c r="P41" s="1503"/>
      <c r="Q41" s="1503"/>
    </row>
    <row r="42" spans="1:17" s="7" customFormat="1" ht="15" customHeight="1" thickBot="1" x14ac:dyDescent="0.25">
      <c r="A42" s="604" t="s">
        <v>181</v>
      </c>
      <c r="B42" s="614">
        <f>C42+D42</f>
        <v>0</v>
      </c>
      <c r="C42" s="404">
        <f>BUDGET!C43</f>
        <v>0</v>
      </c>
      <c r="D42" s="380">
        <f>BUDGET!D43</f>
        <v>0</v>
      </c>
      <c r="E42" s="1027"/>
      <c r="F42" s="379">
        <f>G42+H42</f>
        <v>0</v>
      </c>
      <c r="G42" s="1045"/>
      <c r="H42" s="381">
        <f>SUM(I42:N42)</f>
        <v>0</v>
      </c>
      <c r="I42" s="1045"/>
      <c r="J42" s="1045"/>
      <c r="K42" s="1045"/>
      <c r="L42" s="1041"/>
      <c r="M42" s="1042"/>
      <c r="N42" s="1060"/>
      <c r="O42" s="1506"/>
      <c r="P42" s="1503"/>
      <c r="Q42" s="1503"/>
    </row>
    <row r="43" spans="1:17" s="5" customFormat="1" ht="15.95" customHeight="1" thickBot="1" x14ac:dyDescent="0.3">
      <c r="A43" s="613" t="s">
        <v>38</v>
      </c>
      <c r="B43" s="614">
        <f>B42+B41+B40+B35+B29+B20+B19+B16</f>
        <v>0</v>
      </c>
      <c r="C43" s="404">
        <f t="shared" ref="C43:M43" si="9">C42+C41+C40+C35+C29+C20+C19+C16</f>
        <v>0</v>
      </c>
      <c r="D43" s="380">
        <f t="shared" si="9"/>
        <v>0</v>
      </c>
      <c r="E43" s="1028"/>
      <c r="F43" s="379">
        <f t="shared" si="9"/>
        <v>0</v>
      </c>
      <c r="G43" s="381">
        <f t="shared" si="9"/>
        <v>0</v>
      </c>
      <c r="H43" s="381">
        <f>H42+H41+H40+H35+H29+H20+H19+H16</f>
        <v>0</v>
      </c>
      <c r="I43" s="381">
        <f t="shared" si="9"/>
        <v>0</v>
      </c>
      <c r="J43" s="381">
        <f>J42+J41+J40+J35+J29+J20+J19+J16</f>
        <v>0</v>
      </c>
      <c r="K43" s="381">
        <f t="shared" si="9"/>
        <v>0</v>
      </c>
      <c r="L43" s="381">
        <f>L42+L41+L40+L35+L29+L20+L19+L16</f>
        <v>0</v>
      </c>
      <c r="M43" s="405">
        <f t="shared" si="9"/>
        <v>0</v>
      </c>
      <c r="N43" s="405">
        <f t="shared" ref="N43" si="10">N42+N41+N40+N35+N29+N20+N19+N16</f>
        <v>0</v>
      </c>
    </row>
    <row r="44" spans="1:17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05"/>
      <c r="N44" s="205"/>
    </row>
    <row r="45" spans="1:17" ht="15.75" thickBot="1" x14ac:dyDescent="0.25"/>
    <row r="46" spans="1:17" ht="17.25" thickTop="1" thickBot="1" x14ac:dyDescent="0.3">
      <c r="A46" s="350"/>
      <c r="B46" s="1518" t="s">
        <v>98</v>
      </c>
      <c r="C46" s="1519"/>
      <c r="D46" s="1519"/>
      <c r="E46" s="1029"/>
      <c r="F46" s="1525" t="s">
        <v>22</v>
      </c>
      <c r="G46" s="1513"/>
      <c r="H46" s="1513"/>
      <c r="I46" s="1513"/>
      <c r="J46" s="1513"/>
      <c r="K46" s="1513"/>
      <c r="L46" s="1513"/>
      <c r="M46" s="1513"/>
      <c r="N46" s="1513"/>
    </row>
    <row r="47" spans="1:17" ht="32.25" thickBot="1" x14ac:dyDescent="0.3">
      <c r="A47" s="351" t="s">
        <v>293</v>
      </c>
      <c r="B47" s="406" t="s">
        <v>248</v>
      </c>
      <c r="C47" s="406" t="s">
        <v>278</v>
      </c>
      <c r="D47" s="408" t="s">
        <v>277</v>
      </c>
      <c r="E47" s="1030"/>
      <c r="F47" s="407" t="s">
        <v>248</v>
      </c>
      <c r="G47" s="406" t="s">
        <v>279</v>
      </c>
      <c r="H47" s="406" t="s">
        <v>280</v>
      </c>
      <c r="I47" s="357" t="s">
        <v>281</v>
      </c>
      <c r="J47" s="357" t="s">
        <v>282</v>
      </c>
      <c r="K47" s="358" t="s">
        <v>178</v>
      </c>
      <c r="L47" s="358" t="s">
        <v>156</v>
      </c>
      <c r="M47" s="361" t="s">
        <v>157</v>
      </c>
      <c r="N47" s="584" t="s">
        <v>351</v>
      </c>
      <c r="O47" s="1504" t="s">
        <v>171</v>
      </c>
      <c r="P47" s="1505"/>
      <c r="Q47" s="1505"/>
    </row>
    <row r="48" spans="1:17" x14ac:dyDescent="0.2">
      <c r="A48" s="354" t="s">
        <v>227</v>
      </c>
      <c r="B48" s="488">
        <f>C48+D48</f>
        <v>0</v>
      </c>
      <c r="C48" s="488">
        <f>BUDGET!C50</f>
        <v>0</v>
      </c>
      <c r="D48" s="489">
        <f>BUDGET!D50</f>
        <v>0</v>
      </c>
      <c r="E48" s="1031"/>
      <c r="F48" s="1033">
        <f>G48+H48</f>
        <v>0</v>
      </c>
      <c r="G48" s="1063"/>
      <c r="H48" s="1036">
        <f>SUM(I48:N48)</f>
        <v>0</v>
      </c>
      <c r="I48" s="1063"/>
      <c r="J48" s="1063"/>
      <c r="K48" s="1063"/>
      <c r="L48" s="1063"/>
      <c r="M48" s="1067"/>
      <c r="N48" s="1068"/>
      <c r="O48" s="1502"/>
      <c r="P48" s="1503"/>
      <c r="Q48" s="1503"/>
    </row>
    <row r="49" spans="1:17" x14ac:dyDescent="0.2">
      <c r="A49" s="354" t="s">
        <v>228</v>
      </c>
      <c r="B49" s="490">
        <f t="shared" ref="B49:B61" si="11">C49+D49</f>
        <v>0</v>
      </c>
      <c r="C49" s="490">
        <f>BUDGET!C51</f>
        <v>0</v>
      </c>
      <c r="D49" s="491">
        <f>BUDGET!D51</f>
        <v>0</v>
      </c>
      <c r="E49" s="1031"/>
      <c r="F49" s="1034">
        <f t="shared" ref="F49:F62" si="12">G49+H49</f>
        <v>0</v>
      </c>
      <c r="G49" s="1064"/>
      <c r="H49" s="1037">
        <f>SUM(I49:N49)</f>
        <v>0</v>
      </c>
      <c r="I49" s="1064"/>
      <c r="J49" s="1064"/>
      <c r="K49" s="1064"/>
      <c r="L49" s="1064"/>
      <c r="M49" s="1069"/>
      <c r="N49" s="1070"/>
      <c r="O49" s="1502"/>
      <c r="P49" s="1503"/>
      <c r="Q49" s="1503"/>
    </row>
    <row r="50" spans="1:17" x14ac:dyDescent="0.2">
      <c r="A50" s="354" t="s">
        <v>229</v>
      </c>
      <c r="B50" s="490">
        <f t="shared" si="11"/>
        <v>0</v>
      </c>
      <c r="C50" s="490">
        <f>BUDGET!C52</f>
        <v>0</v>
      </c>
      <c r="D50" s="491">
        <f>BUDGET!D52</f>
        <v>0</v>
      </c>
      <c r="E50" s="1031"/>
      <c r="F50" s="1034">
        <f t="shared" si="12"/>
        <v>0</v>
      </c>
      <c r="G50" s="1064"/>
      <c r="H50" s="1037">
        <f t="shared" ref="H50:H61" si="13">SUM(I50:N50)</f>
        <v>0</v>
      </c>
      <c r="I50" s="1064"/>
      <c r="J50" s="1064"/>
      <c r="K50" s="1064"/>
      <c r="L50" s="1064"/>
      <c r="M50" s="1069"/>
      <c r="N50" s="1070"/>
      <c r="O50" s="1502"/>
      <c r="P50" s="1503"/>
      <c r="Q50" s="1503"/>
    </row>
    <row r="51" spans="1:17" x14ac:dyDescent="0.2">
      <c r="A51" s="354" t="s">
        <v>230</v>
      </c>
      <c r="B51" s="490">
        <f t="shared" si="11"/>
        <v>0</v>
      </c>
      <c r="C51" s="490">
        <f>BUDGET!C53</f>
        <v>0</v>
      </c>
      <c r="D51" s="491">
        <f>BUDGET!D53</f>
        <v>0</v>
      </c>
      <c r="E51" s="1031"/>
      <c r="F51" s="1034">
        <f t="shared" si="12"/>
        <v>0</v>
      </c>
      <c r="G51" s="1064"/>
      <c r="H51" s="1037">
        <f t="shared" si="13"/>
        <v>0</v>
      </c>
      <c r="I51" s="1064"/>
      <c r="J51" s="1064"/>
      <c r="K51" s="1064"/>
      <c r="L51" s="1064"/>
      <c r="M51" s="1069"/>
      <c r="N51" s="1070"/>
      <c r="O51" s="1502"/>
      <c r="P51" s="1503"/>
      <c r="Q51" s="1503"/>
    </row>
    <row r="52" spans="1:17" x14ac:dyDescent="0.2">
      <c r="A52" s="354" t="s">
        <v>231</v>
      </c>
      <c r="B52" s="490">
        <f t="shared" si="11"/>
        <v>0</v>
      </c>
      <c r="C52" s="490">
        <f>BUDGET!C54</f>
        <v>0</v>
      </c>
      <c r="D52" s="491">
        <f>BUDGET!D54</f>
        <v>0</v>
      </c>
      <c r="E52" s="1031"/>
      <c r="F52" s="1034">
        <f t="shared" si="12"/>
        <v>0</v>
      </c>
      <c r="G52" s="1064"/>
      <c r="H52" s="1037">
        <f t="shared" si="13"/>
        <v>0</v>
      </c>
      <c r="I52" s="1064"/>
      <c r="J52" s="1064"/>
      <c r="K52" s="1064"/>
      <c r="L52" s="1064"/>
      <c r="M52" s="1069"/>
      <c r="N52" s="1070"/>
      <c r="O52" s="1502"/>
      <c r="P52" s="1503"/>
      <c r="Q52" s="1503"/>
    </row>
    <row r="53" spans="1:17" x14ac:dyDescent="0.2">
      <c r="A53" s="354" t="s">
        <v>232</v>
      </c>
      <c r="B53" s="490">
        <f t="shared" si="11"/>
        <v>0</v>
      </c>
      <c r="C53" s="490">
        <f>BUDGET!C55</f>
        <v>0</v>
      </c>
      <c r="D53" s="491">
        <f>BUDGET!D55</f>
        <v>0</v>
      </c>
      <c r="E53" s="1031"/>
      <c r="F53" s="1034">
        <f t="shared" si="12"/>
        <v>0</v>
      </c>
      <c r="G53" s="1064"/>
      <c r="H53" s="1037">
        <f t="shared" si="13"/>
        <v>0</v>
      </c>
      <c r="I53" s="1064"/>
      <c r="J53" s="1064"/>
      <c r="K53" s="1064"/>
      <c r="L53" s="1064"/>
      <c r="M53" s="1069"/>
      <c r="N53" s="1070"/>
      <c r="O53" s="1502"/>
      <c r="P53" s="1503"/>
      <c r="Q53" s="1503"/>
    </row>
    <row r="54" spans="1:17" x14ac:dyDescent="0.2">
      <c r="A54" s="354" t="s">
        <v>233</v>
      </c>
      <c r="B54" s="490">
        <f t="shared" si="11"/>
        <v>0</v>
      </c>
      <c r="C54" s="490">
        <f>BUDGET!C56</f>
        <v>0</v>
      </c>
      <c r="D54" s="491">
        <f>BUDGET!D56</f>
        <v>0</v>
      </c>
      <c r="E54" s="1031"/>
      <c r="F54" s="1034">
        <f t="shared" si="12"/>
        <v>0</v>
      </c>
      <c r="G54" s="1064"/>
      <c r="H54" s="1037">
        <f t="shared" si="13"/>
        <v>0</v>
      </c>
      <c r="I54" s="1064"/>
      <c r="J54" s="1064"/>
      <c r="K54" s="1064"/>
      <c r="L54" s="1064"/>
      <c r="M54" s="1069"/>
      <c r="N54" s="1070"/>
      <c r="O54" s="1502"/>
      <c r="P54" s="1503"/>
      <c r="Q54" s="1503"/>
    </row>
    <row r="55" spans="1:17" x14ac:dyDescent="0.2">
      <c r="A55" s="354" t="s">
        <v>234</v>
      </c>
      <c r="B55" s="490">
        <f t="shared" si="11"/>
        <v>0</v>
      </c>
      <c r="C55" s="490">
        <f>BUDGET!C57</f>
        <v>0</v>
      </c>
      <c r="D55" s="491">
        <f>BUDGET!D57</f>
        <v>0</v>
      </c>
      <c r="E55" s="1031"/>
      <c r="F55" s="1034">
        <f t="shared" si="12"/>
        <v>0</v>
      </c>
      <c r="G55" s="1064"/>
      <c r="H55" s="1037">
        <f t="shared" si="13"/>
        <v>0</v>
      </c>
      <c r="I55" s="1064"/>
      <c r="J55" s="1064"/>
      <c r="K55" s="1064"/>
      <c r="L55" s="1064"/>
      <c r="M55" s="1069"/>
      <c r="N55" s="1070"/>
      <c r="O55" s="1502"/>
      <c r="P55" s="1503"/>
      <c r="Q55" s="1503"/>
    </row>
    <row r="56" spans="1:17" x14ac:dyDescent="0.2">
      <c r="A56" s="1152" t="str">
        <f>BUDGET!A58</f>
        <v>Equipment Rental &amp; Maintenance</v>
      </c>
      <c r="B56" s="490">
        <f t="shared" ref="B56:B60" si="14">C56+D56</f>
        <v>0</v>
      </c>
      <c r="C56" s="490">
        <f>BUDGET!C58</f>
        <v>0</v>
      </c>
      <c r="D56" s="491">
        <f>BUDGET!D58</f>
        <v>0</v>
      </c>
      <c r="E56" s="1031"/>
      <c r="F56" s="1034">
        <f t="shared" ref="F56:F60" si="15">G56+H56</f>
        <v>0</v>
      </c>
      <c r="G56" s="1064"/>
      <c r="H56" s="1037">
        <f t="shared" ref="H56:H60" si="16">SUM(I56:N56)</f>
        <v>0</v>
      </c>
      <c r="I56" s="1064"/>
      <c r="J56" s="1064"/>
      <c r="K56" s="1064"/>
      <c r="L56" s="1064"/>
      <c r="M56" s="1069"/>
      <c r="N56" s="1070"/>
      <c r="O56" s="1499"/>
      <c r="P56" s="1500"/>
      <c r="Q56" s="1500"/>
    </row>
    <row r="57" spans="1:17" x14ac:dyDescent="0.2">
      <c r="A57" s="1152" t="str">
        <f>BUDGET!A59</f>
        <v>Membership Dues/Subscriptions</v>
      </c>
      <c r="B57" s="490">
        <f t="shared" si="14"/>
        <v>0</v>
      </c>
      <c r="C57" s="490">
        <f>BUDGET!C59</f>
        <v>0</v>
      </c>
      <c r="D57" s="491">
        <f>BUDGET!D59</f>
        <v>0</v>
      </c>
      <c r="E57" s="1031"/>
      <c r="F57" s="1034">
        <f t="shared" si="15"/>
        <v>0</v>
      </c>
      <c r="G57" s="1064"/>
      <c r="H57" s="1037">
        <f t="shared" si="16"/>
        <v>0</v>
      </c>
      <c r="I57" s="1064"/>
      <c r="J57" s="1064"/>
      <c r="K57" s="1064"/>
      <c r="L57" s="1064"/>
      <c r="M57" s="1069"/>
      <c r="N57" s="1070"/>
      <c r="O57" s="1499"/>
      <c r="P57" s="1500"/>
      <c r="Q57" s="1500"/>
    </row>
    <row r="58" spans="1:17" ht="28.5" x14ac:dyDescent="0.2">
      <c r="A58" s="1152" t="str">
        <f>BUDGET!A60</f>
        <v>Employee Screenings                                                             (Background Check/Drug Screenings)</v>
      </c>
      <c r="B58" s="490">
        <f t="shared" si="14"/>
        <v>0</v>
      </c>
      <c r="C58" s="490">
        <f>BUDGET!C60</f>
        <v>0</v>
      </c>
      <c r="D58" s="491">
        <f>BUDGET!D60</f>
        <v>0</v>
      </c>
      <c r="E58" s="1031"/>
      <c r="F58" s="1034">
        <f t="shared" si="15"/>
        <v>0</v>
      </c>
      <c r="G58" s="1064"/>
      <c r="H58" s="1037">
        <f t="shared" si="16"/>
        <v>0</v>
      </c>
      <c r="I58" s="1064"/>
      <c r="J58" s="1064"/>
      <c r="K58" s="1064"/>
      <c r="L58" s="1064"/>
      <c r="M58" s="1069"/>
      <c r="N58" s="1070"/>
      <c r="O58" s="1499"/>
      <c r="P58" s="1500"/>
      <c r="Q58" s="1500"/>
    </row>
    <row r="59" spans="1:17" x14ac:dyDescent="0.2">
      <c r="A59" s="1152" t="str">
        <f>BUDGET!A61</f>
        <v>Printing</v>
      </c>
      <c r="B59" s="490">
        <f t="shared" si="14"/>
        <v>0</v>
      </c>
      <c r="C59" s="490">
        <f>BUDGET!C61</f>
        <v>0</v>
      </c>
      <c r="D59" s="491">
        <f>BUDGET!D61</f>
        <v>0</v>
      </c>
      <c r="E59" s="1031"/>
      <c r="F59" s="1034">
        <f t="shared" si="15"/>
        <v>0</v>
      </c>
      <c r="G59" s="1064"/>
      <c r="H59" s="1037">
        <f t="shared" si="16"/>
        <v>0</v>
      </c>
      <c r="I59" s="1064"/>
      <c r="J59" s="1064"/>
      <c r="K59" s="1064"/>
      <c r="L59" s="1064"/>
      <c r="M59" s="1069"/>
      <c r="N59" s="1070"/>
      <c r="O59" s="1499"/>
      <c r="P59" s="1500"/>
      <c r="Q59" s="1500"/>
    </row>
    <row r="60" spans="1:17" x14ac:dyDescent="0.2">
      <c r="A60" s="1152" t="str">
        <f>BUDGET!A62</f>
        <v>Public Outreach</v>
      </c>
      <c r="B60" s="490">
        <f t="shared" si="14"/>
        <v>0</v>
      </c>
      <c r="C60" s="490">
        <f>BUDGET!C62</f>
        <v>0</v>
      </c>
      <c r="D60" s="491">
        <f>BUDGET!D62</f>
        <v>0</v>
      </c>
      <c r="E60" s="1031"/>
      <c r="F60" s="1034">
        <f t="shared" si="15"/>
        <v>0</v>
      </c>
      <c r="G60" s="1064"/>
      <c r="H60" s="1037">
        <f t="shared" si="16"/>
        <v>0</v>
      </c>
      <c r="I60" s="1064"/>
      <c r="J60" s="1064"/>
      <c r="K60" s="1064"/>
      <c r="L60" s="1064"/>
      <c r="M60" s="1069"/>
      <c r="N60" s="1070"/>
      <c r="O60" s="1499"/>
      <c r="P60" s="1500"/>
      <c r="Q60" s="1500"/>
    </row>
    <row r="61" spans="1:17" x14ac:dyDescent="0.2">
      <c r="A61" s="378" t="str">
        <f>BUDGET!A63</f>
        <v>Recruitment</v>
      </c>
      <c r="B61" s="490">
        <f t="shared" si="11"/>
        <v>0</v>
      </c>
      <c r="C61" s="490">
        <f>BUDGET!C63</f>
        <v>0</v>
      </c>
      <c r="D61" s="491">
        <f>BUDGET!D63</f>
        <v>0</v>
      </c>
      <c r="E61" s="1031"/>
      <c r="F61" s="1034">
        <f t="shared" si="12"/>
        <v>0</v>
      </c>
      <c r="G61" s="1065"/>
      <c r="H61" s="1037">
        <f t="shared" si="13"/>
        <v>0</v>
      </c>
      <c r="I61" s="1065"/>
      <c r="J61" s="1065"/>
      <c r="K61" s="1065"/>
      <c r="L61" s="1065"/>
      <c r="M61" s="1071"/>
      <c r="N61" s="1072"/>
      <c r="O61" s="1502"/>
      <c r="P61" s="1503"/>
      <c r="Q61" s="1503"/>
    </row>
    <row r="62" spans="1:17" ht="16.5" thickBot="1" x14ac:dyDescent="0.25">
      <c r="A62" s="355" t="s">
        <v>257</v>
      </c>
      <c r="B62" s="492">
        <f>C62+D62</f>
        <v>0</v>
      </c>
      <c r="C62" s="492">
        <f>SUM(C48:C61)</f>
        <v>0</v>
      </c>
      <c r="D62" s="493">
        <f>SUM(D48:D61)</f>
        <v>0</v>
      </c>
      <c r="E62" s="1032"/>
      <c r="F62" s="1035">
        <f t="shared" si="12"/>
        <v>0</v>
      </c>
      <c r="G62" s="1066">
        <f>SUM(G48:G61)</f>
        <v>0</v>
      </c>
      <c r="H62" s="1038">
        <f>SUM(I62:N62)</f>
        <v>0</v>
      </c>
      <c r="I62" s="1073">
        <f t="shared" ref="I62:N62" si="17">SUM(I48:I61)</f>
        <v>0</v>
      </c>
      <c r="J62" s="1073">
        <f t="shared" si="17"/>
        <v>0</v>
      </c>
      <c r="K62" s="1073">
        <f t="shared" si="17"/>
        <v>0</v>
      </c>
      <c r="L62" s="1073">
        <f t="shared" si="17"/>
        <v>0</v>
      </c>
      <c r="M62" s="1074">
        <f t="shared" si="17"/>
        <v>0</v>
      </c>
      <c r="N62" s="1075">
        <f t="shared" si="17"/>
        <v>0</v>
      </c>
      <c r="O62" s="1502"/>
      <c r="P62" s="1503"/>
      <c r="Q62" s="1503"/>
    </row>
    <row r="63" spans="1:17" ht="15.75" thickTop="1" x14ac:dyDescent="0.2">
      <c r="O63" s="367"/>
      <c r="P63" s="367"/>
      <c r="Q63" s="367"/>
    </row>
    <row r="64" spans="1:17" x14ac:dyDescent="0.2">
      <c r="O64" s="367"/>
      <c r="P64" s="367"/>
      <c r="Q64" s="367"/>
    </row>
    <row r="65" spans="1:17" ht="15.75" x14ac:dyDescent="0.25">
      <c r="A65" s="1108" t="s">
        <v>315</v>
      </c>
      <c r="B65" s="1529"/>
      <c r="C65" s="1529"/>
      <c r="D65" s="1529"/>
      <c r="E65" s="1529"/>
      <c r="F65" s="1529"/>
      <c r="G65" s="1529"/>
      <c r="H65" s="1529"/>
      <c r="I65" s="1529"/>
      <c r="J65" s="1529"/>
      <c r="K65" s="1529"/>
      <c r="L65" s="1529"/>
      <c r="M65" s="1529"/>
      <c r="N65" s="1076"/>
      <c r="O65" s="367"/>
      <c r="P65" s="367"/>
      <c r="Q65" s="367"/>
    </row>
    <row r="66" spans="1:17" ht="16.5" thickBot="1" x14ac:dyDescent="0.3">
      <c r="A66" s="1077" t="s">
        <v>317</v>
      </c>
      <c r="B66" s="1529"/>
      <c r="C66" s="1529"/>
      <c r="D66" s="1529"/>
      <c r="E66" s="1529"/>
      <c r="F66" s="1529"/>
      <c r="G66" s="1529"/>
      <c r="H66" s="1529"/>
      <c r="I66" s="1529"/>
      <c r="J66" s="1529"/>
      <c r="K66" s="1529"/>
      <c r="L66" s="1529"/>
      <c r="M66" s="1529"/>
      <c r="N66" s="1076"/>
      <c r="O66" s="367"/>
      <c r="P66" s="367"/>
      <c r="Q66" s="367"/>
    </row>
    <row r="67" spans="1:17" ht="16.5" thickBot="1" x14ac:dyDescent="0.3">
      <c r="A67" s="1078"/>
      <c r="B67" s="1527" t="s">
        <v>21</v>
      </c>
      <c r="C67" s="1528"/>
      <c r="D67" s="1528"/>
      <c r="E67" s="1079"/>
      <c r="F67" s="687"/>
      <c r="G67" s="688"/>
      <c r="H67" s="688"/>
      <c r="I67" s="1526" t="s">
        <v>159</v>
      </c>
      <c r="J67" s="1513"/>
      <c r="K67" s="1513"/>
      <c r="L67" s="1513"/>
      <c r="M67" s="1513"/>
      <c r="N67" s="1513"/>
      <c r="O67" s="367"/>
      <c r="P67" s="367"/>
      <c r="Q67" s="367"/>
    </row>
    <row r="68" spans="1:17" ht="32.25" thickBot="1" x14ac:dyDescent="0.3">
      <c r="A68" s="351" t="s">
        <v>325</v>
      </c>
      <c r="B68" s="501"/>
      <c r="C68" s="502"/>
      <c r="D68" s="503" t="s">
        <v>157</v>
      </c>
      <c r="E68" s="1086"/>
      <c r="F68" s="406" t="s">
        <v>135</v>
      </c>
      <c r="G68" s="406" t="s">
        <v>284</v>
      </c>
      <c r="H68" s="406" t="s">
        <v>277</v>
      </c>
      <c r="I68" s="357" t="s">
        <v>283</v>
      </c>
      <c r="J68" s="357" t="s">
        <v>282</v>
      </c>
      <c r="K68" s="358" t="s">
        <v>178</v>
      </c>
      <c r="L68" s="358" t="s">
        <v>156</v>
      </c>
      <c r="M68" s="358" t="s">
        <v>157</v>
      </c>
      <c r="N68" s="357" t="s">
        <v>351</v>
      </c>
      <c r="O68" s="367"/>
      <c r="P68" s="367"/>
      <c r="Q68" s="367"/>
    </row>
    <row r="69" spans="1:17" x14ac:dyDescent="0.2">
      <c r="A69" s="499" t="s">
        <v>319</v>
      </c>
      <c r="B69" s="1080"/>
      <c r="C69" s="1081"/>
      <c r="D69" s="504">
        <f>BUDGET!I71</f>
        <v>0</v>
      </c>
      <c r="E69" s="1086"/>
      <c r="F69" s="1092"/>
      <c r="G69" s="1093"/>
      <c r="H69" s="1094"/>
      <c r="I69" s="1093"/>
      <c r="J69" s="1093"/>
      <c r="K69" s="1093"/>
      <c r="L69" s="1093"/>
      <c r="M69" s="661"/>
      <c r="N69" s="1093"/>
      <c r="O69" s="367"/>
      <c r="P69" s="367"/>
      <c r="Q69" s="367"/>
    </row>
    <row r="70" spans="1:17" x14ac:dyDescent="0.2">
      <c r="A70" s="499" t="s">
        <v>320</v>
      </c>
      <c r="B70" s="1082"/>
      <c r="C70" s="1083"/>
      <c r="D70" s="505">
        <f>BUDGET!I72</f>
        <v>0</v>
      </c>
      <c r="E70" s="1086"/>
      <c r="F70" s="1095"/>
      <c r="G70" s="1096"/>
      <c r="H70" s="1097"/>
      <c r="I70" s="1096"/>
      <c r="J70" s="1096"/>
      <c r="K70" s="1096"/>
      <c r="L70" s="1096"/>
      <c r="M70" s="661"/>
      <c r="N70" s="1096"/>
      <c r="O70" s="367"/>
      <c r="P70" s="367"/>
      <c r="Q70" s="367"/>
    </row>
    <row r="71" spans="1:17" x14ac:dyDescent="0.2">
      <c r="A71" s="499" t="s">
        <v>321</v>
      </c>
      <c r="B71" s="1082"/>
      <c r="C71" s="1083"/>
      <c r="D71" s="505">
        <f>BUDGET!I73</f>
        <v>0</v>
      </c>
      <c r="E71" s="1086"/>
      <c r="F71" s="1095"/>
      <c r="G71" s="1096"/>
      <c r="H71" s="1097"/>
      <c r="I71" s="1096"/>
      <c r="J71" s="1096"/>
      <c r="K71" s="1096"/>
      <c r="L71" s="1096"/>
      <c r="M71" s="661"/>
      <c r="N71" s="1096"/>
      <c r="O71" s="367"/>
      <c r="P71" s="367"/>
      <c r="Q71" s="367"/>
    </row>
    <row r="72" spans="1:17" x14ac:dyDescent="0.2">
      <c r="A72" s="499" t="s">
        <v>322</v>
      </c>
      <c r="B72" s="1082"/>
      <c r="C72" s="1083"/>
      <c r="D72" s="505">
        <f>BUDGET!I74</f>
        <v>0</v>
      </c>
      <c r="E72" s="1086"/>
      <c r="F72" s="1095"/>
      <c r="G72" s="1096"/>
      <c r="H72" s="1097"/>
      <c r="I72" s="1096"/>
      <c r="J72" s="1096"/>
      <c r="K72" s="1096"/>
      <c r="L72" s="1096"/>
      <c r="M72" s="661"/>
      <c r="N72" s="1096"/>
      <c r="O72" s="367"/>
      <c r="P72" s="367"/>
      <c r="Q72" s="367"/>
    </row>
    <row r="73" spans="1:17" x14ac:dyDescent="0.2">
      <c r="A73" s="499" t="s">
        <v>323</v>
      </c>
      <c r="B73" s="1082"/>
      <c r="C73" s="1083"/>
      <c r="D73" s="505">
        <f>BUDGET!I75</f>
        <v>0</v>
      </c>
      <c r="E73" s="1086"/>
      <c r="F73" s="1095"/>
      <c r="G73" s="1096"/>
      <c r="H73" s="1097"/>
      <c r="I73" s="1096"/>
      <c r="J73" s="1096"/>
      <c r="K73" s="1096"/>
      <c r="L73" s="1096"/>
      <c r="M73" s="661"/>
      <c r="N73" s="1096"/>
      <c r="O73" s="367"/>
      <c r="P73" s="367"/>
      <c r="Q73" s="367"/>
    </row>
    <row r="74" spans="1:17" x14ac:dyDescent="0.2">
      <c r="A74" s="499" t="s">
        <v>326</v>
      </c>
      <c r="B74" s="1082"/>
      <c r="C74" s="1083"/>
      <c r="D74" s="505">
        <f>BUDGET!I76</f>
        <v>0</v>
      </c>
      <c r="E74" s="1086"/>
      <c r="F74" s="1095"/>
      <c r="G74" s="1096"/>
      <c r="H74" s="1097"/>
      <c r="I74" s="1096"/>
      <c r="J74" s="1096"/>
      <c r="K74" s="1096"/>
      <c r="L74" s="1096"/>
      <c r="M74" s="661"/>
      <c r="N74" s="1096"/>
      <c r="O74" s="367"/>
      <c r="P74" s="367"/>
      <c r="Q74" s="367"/>
    </row>
    <row r="75" spans="1:17" ht="15.75" thickBot="1" x14ac:dyDescent="0.25">
      <c r="A75" s="500" t="s">
        <v>318</v>
      </c>
      <c r="B75" s="1084"/>
      <c r="C75" s="1085"/>
      <c r="D75" s="506">
        <f>BUDGET!I77</f>
        <v>0</v>
      </c>
      <c r="E75" s="1087"/>
      <c r="F75" s="1098"/>
      <c r="G75" s="1099"/>
      <c r="H75" s="1100"/>
      <c r="I75" s="1099"/>
      <c r="J75" s="1099"/>
      <c r="K75" s="1099"/>
      <c r="L75" s="1099"/>
      <c r="M75" s="662">
        <f>SUM(M69:M74)</f>
        <v>0</v>
      </c>
      <c r="N75" s="1099"/>
      <c r="O75" s="367"/>
      <c r="P75" s="367"/>
      <c r="Q75" s="367"/>
    </row>
    <row r="76" spans="1:17" ht="15.75" thickTop="1" x14ac:dyDescent="0.2">
      <c r="O76" s="367"/>
      <c r="P76" s="367"/>
      <c r="Q76" s="367"/>
    </row>
    <row r="77" spans="1:17" ht="15.75" thickBot="1" x14ac:dyDescent="0.25"/>
    <row r="78" spans="1:17" ht="16.5" thickBot="1" x14ac:dyDescent="0.3">
      <c r="A78" s="476"/>
      <c r="B78" s="1530" t="s">
        <v>98</v>
      </c>
      <c r="C78" s="1531"/>
      <c r="D78" s="1532"/>
      <c r="E78" s="1088"/>
      <c r="F78" s="1525" t="s">
        <v>22</v>
      </c>
      <c r="G78" s="1513"/>
      <c r="H78" s="1513"/>
      <c r="I78" s="1513"/>
      <c r="J78" s="1513"/>
      <c r="K78" s="1513"/>
      <c r="L78" s="1513"/>
      <c r="M78" s="1513"/>
      <c r="N78" s="1513"/>
    </row>
    <row r="79" spans="1:17" ht="32.25" thickBot="1" x14ac:dyDescent="0.3">
      <c r="A79" s="477" t="s">
        <v>313</v>
      </c>
      <c r="B79" s="406" t="s">
        <v>248</v>
      </c>
      <c r="C79" s="406" t="s">
        <v>278</v>
      </c>
      <c r="D79" s="406" t="s">
        <v>277</v>
      </c>
      <c r="E79" s="1089"/>
      <c r="F79" s="407" t="s">
        <v>248</v>
      </c>
      <c r="G79" s="406" t="s">
        <v>279</v>
      </c>
      <c r="H79" s="406" t="s">
        <v>280</v>
      </c>
      <c r="I79" s="357" t="s">
        <v>281</v>
      </c>
      <c r="J79" s="357" t="s">
        <v>282</v>
      </c>
      <c r="K79" s="358" t="s">
        <v>178</v>
      </c>
      <c r="L79" s="358" t="s">
        <v>156</v>
      </c>
      <c r="M79" s="361" t="s">
        <v>157</v>
      </c>
      <c r="N79" s="357" t="s">
        <v>351</v>
      </c>
      <c r="O79" s="1504" t="s">
        <v>171</v>
      </c>
      <c r="P79" s="1505"/>
      <c r="Q79" s="1505"/>
    </row>
    <row r="80" spans="1:17" x14ac:dyDescent="0.2">
      <c r="A80" s="478" t="s">
        <v>337</v>
      </c>
      <c r="B80" s="482">
        <f>BUDGET!B83</f>
        <v>0</v>
      </c>
      <c r="C80" s="483">
        <f>BUDGET!C83</f>
        <v>0</v>
      </c>
      <c r="D80" s="484">
        <f>BUDGET!D83</f>
        <v>0</v>
      </c>
      <c r="E80" s="1090"/>
      <c r="F80" s="546">
        <f>IF(F19=0,0,F19/F16)</f>
        <v>0</v>
      </c>
      <c r="G80" s="483">
        <f t="shared" ref="G80:M80" si="18">IF(G19=0,0,G19/G16)</f>
        <v>0</v>
      </c>
      <c r="H80" s="483">
        <f t="shared" si="18"/>
        <v>0</v>
      </c>
      <c r="I80" s="483">
        <f t="shared" si="18"/>
        <v>0</v>
      </c>
      <c r="J80" s="483">
        <f t="shared" si="18"/>
        <v>0</v>
      </c>
      <c r="K80" s="483">
        <f t="shared" si="18"/>
        <v>0</v>
      </c>
      <c r="L80" s="483">
        <f t="shared" si="18"/>
        <v>0</v>
      </c>
      <c r="M80" s="622">
        <f t="shared" si="18"/>
        <v>0</v>
      </c>
      <c r="N80" s="484">
        <f t="shared" ref="N80" si="19">IF(N19=0,0,N19/N16)</f>
        <v>0</v>
      </c>
      <c r="O80" s="1502"/>
      <c r="P80" s="1503"/>
      <c r="Q80" s="1503"/>
    </row>
    <row r="81" spans="1:17" x14ac:dyDescent="0.2">
      <c r="A81" s="478" t="s">
        <v>338</v>
      </c>
      <c r="B81" s="480">
        <f>BUDGET!B84</f>
        <v>0</v>
      </c>
      <c r="C81" s="474">
        <f>BUDGET!C84</f>
        <v>0</v>
      </c>
      <c r="D81" s="481">
        <f>BUDGET!D84</f>
        <v>0</v>
      </c>
      <c r="E81" s="1090"/>
      <c r="F81" s="1101"/>
      <c r="G81" s="475">
        <f>IF(G43=0,0,G43/H43)</f>
        <v>0</v>
      </c>
      <c r="H81" s="1103"/>
      <c r="I81" s="1103"/>
      <c r="J81" s="1103"/>
      <c r="K81" s="1103"/>
      <c r="L81" s="1103"/>
      <c r="M81" s="1105"/>
      <c r="N81" s="1106"/>
      <c r="O81" s="1502"/>
      <c r="P81" s="1503"/>
      <c r="Q81" s="1503"/>
    </row>
    <row r="82" spans="1:17" x14ac:dyDescent="0.2">
      <c r="A82" s="478" t="s">
        <v>339</v>
      </c>
      <c r="B82" s="480">
        <f>BUDGET!B85</f>
        <v>0</v>
      </c>
      <c r="C82" s="474">
        <f>BUDGET!C85</f>
        <v>0</v>
      </c>
      <c r="D82" s="481">
        <f>BUDGET!D85</f>
        <v>0</v>
      </c>
      <c r="E82" s="1090"/>
      <c r="F82" s="1101"/>
      <c r="G82" s="1103"/>
      <c r="H82" s="475">
        <f>IF(H43=0,0,(H24+H25+H42+H48+H49+H50+H51+H52+H53+H54+H55+H61+'AMENDED BREAKOUT1'!K23+'AMENDED BREAKOUT1'!K24+'AMENDED BREAKOUT1'!K25+'AMENDED BREAKOUT1'!K26+'AMENDED BREAKOUT1'!K27)/H43)</f>
        <v>0</v>
      </c>
      <c r="I82" s="475">
        <f>IF(I43=0,0,(I24+I25+I42+I48+I49+I50+I51+I52+I53+I54+I55+I61+'AMENDED BREAKOUT1'!L23+'AMENDED BREAKOUT1'!L24+'AMENDED BREAKOUT1'!L25+'AMENDED BREAKOUT1'!L26+'AMENDED BREAKOUT1'!L27)/I43)</f>
        <v>0</v>
      </c>
      <c r="J82" s="475">
        <f>IF(J43=0,0,(J24+J25+J42+J48+J49+J50+J51+J52+J53+J54+J55+J61+'AMENDED BREAKOUT1'!M23+'AMENDED BREAKOUT1'!M24+'AMENDED BREAKOUT1'!M25+'AMENDED BREAKOUT1'!M26+'AMENDED BREAKOUT1'!M27)/J43)</f>
        <v>0</v>
      </c>
      <c r="K82" s="475">
        <f>IF(K43=0,0,(K24+K25+K42+K48+K49+K50+K51+K52+K53+K54+K55+K61+'AMENDED BREAKOUT1'!N23+'AMENDED BREAKOUT1'!N24+'AMENDED BREAKOUT1'!N25+'AMENDED BREAKOUT1'!N26+'AMENDED BREAKOUT1'!N27)/K43)</f>
        <v>0</v>
      </c>
      <c r="L82" s="1103"/>
      <c r="M82" s="1105"/>
      <c r="N82" s="624">
        <f>IF(N43=0,0,(N24+N25+N42+N48+N49+N50+N51+N52+N53+N54+N55+N61+'AMENDED BREAKOUT1'!Q23+'AMENDED BREAKOUT1'!Q24+'AMENDED BREAKOUT1'!Q25+'AMENDED BREAKOUT1'!Q26+'AMENDED BREAKOUT1'!Q27)/N43)</f>
        <v>0</v>
      </c>
      <c r="O82" s="1502"/>
      <c r="P82" s="1503"/>
      <c r="Q82" s="1503"/>
    </row>
    <row r="83" spans="1:17" x14ac:dyDescent="0.2">
      <c r="A83" s="478" t="s">
        <v>340</v>
      </c>
      <c r="B83" s="480">
        <f>BUDGET!B86</f>
        <v>0</v>
      </c>
      <c r="C83" s="474">
        <f>BUDGET!C86</f>
        <v>0</v>
      </c>
      <c r="D83" s="481">
        <f>BUDGET!D86</f>
        <v>0</v>
      </c>
      <c r="E83" s="1090"/>
      <c r="F83" s="1101"/>
      <c r="G83" s="1103"/>
      <c r="H83" s="475">
        <f>IF(H42=0,0,H42/H43)</f>
        <v>0</v>
      </c>
      <c r="I83" s="475">
        <f t="shared" ref="I83:K83" si="20">IF(I42=0,0,I42/I43)</f>
        <v>0</v>
      </c>
      <c r="J83" s="475">
        <f t="shared" si="20"/>
        <v>0</v>
      </c>
      <c r="K83" s="475">
        <f t="shared" si="20"/>
        <v>0</v>
      </c>
      <c r="L83" s="1103"/>
      <c r="M83" s="1105"/>
      <c r="N83" s="624">
        <f t="shared" ref="N83" si="21">IF(N42=0,0,N42/N43)</f>
        <v>0</v>
      </c>
      <c r="O83" s="1502"/>
      <c r="P83" s="1503"/>
      <c r="Q83" s="1503"/>
    </row>
    <row r="84" spans="1:17" ht="15.75" thickBot="1" x14ac:dyDescent="0.25">
      <c r="A84" s="479" t="s">
        <v>336</v>
      </c>
      <c r="B84" s="485">
        <f>BUDGET!B87</f>
        <v>0</v>
      </c>
      <c r="C84" s="486">
        <f>BUDGET!C87</f>
        <v>0</v>
      </c>
      <c r="D84" s="487">
        <f>BUDGET!D87</f>
        <v>0</v>
      </c>
      <c r="E84" s="1091"/>
      <c r="F84" s="1102"/>
      <c r="G84" s="1104"/>
      <c r="H84" s="1104"/>
      <c r="I84" s="1104"/>
      <c r="J84" s="1104"/>
      <c r="K84" s="1104"/>
      <c r="L84" s="547">
        <f>IF(L43=0,0,(L27+L38+L48+L49+L50+L51+L52+L53+L54+L55+L61+'AMENDED BREAKOUT1'!O23+'AMENDED BREAKOUT1'!O24+'AMENDED BREAKOUT1'!O25+'AMENDED BREAKOUT1'!O26+'AMENDED BREAKOUT1'!O27)/'AMENDED BUDGET'!L43)</f>
        <v>0</v>
      </c>
      <c r="M84" s="623">
        <f>IF(M43=0,0,(M27+M38+M48+M49+M50+M51+M52+M53+M54+M55+M61+'AMENDED BREAKOUT1'!P23+'AMENDED BREAKOUT1'!P24+'AMENDED BREAKOUT1'!P25+'AMENDED BREAKOUT1'!P26+'AMENDED BREAKOUT1'!P27)/'AMENDED BUDGET'!M43)</f>
        <v>0</v>
      </c>
      <c r="N84" s="1107"/>
      <c r="O84" s="1502"/>
      <c r="P84" s="1503"/>
      <c r="Q84" s="1503"/>
    </row>
  </sheetData>
  <sheetProtection algorithmName="SHA-512" hashValue="/zKfS4WflN6Culj5Cz1RtV956Zzxl2lpxt5BAgafbJsVm4B+czzElEh+ifqwVFrs6T+z4kNts52u20a5ZDrXNQ==" saltValue="o8xgu5egQQUUWdubDvdSEw==" spinCount="100000" sheet="1" objects="1" scenarios="1" selectLockedCells="1"/>
  <mergeCells count="69">
    <mergeCell ref="F46:N46"/>
    <mergeCell ref="I67:N67"/>
    <mergeCell ref="F78:N78"/>
    <mergeCell ref="B46:D46"/>
    <mergeCell ref="O47:Q47"/>
    <mergeCell ref="O51:Q51"/>
    <mergeCell ref="O52:Q52"/>
    <mergeCell ref="O53:Q53"/>
    <mergeCell ref="O54:Q54"/>
    <mergeCell ref="O55:Q55"/>
    <mergeCell ref="B67:D67"/>
    <mergeCell ref="B65:M66"/>
    <mergeCell ref="B78:D78"/>
    <mergeCell ref="O56:Q56"/>
    <mergeCell ref="O57:Q57"/>
    <mergeCell ref="O58:Q58"/>
    <mergeCell ref="O17:Q17"/>
    <mergeCell ref="B8:E8"/>
    <mergeCell ref="G11:H11"/>
    <mergeCell ref="B10:D10"/>
    <mergeCell ref="C11:D11"/>
    <mergeCell ref="K12:K13"/>
    <mergeCell ref="O23:Q23"/>
    <mergeCell ref="O24:Q24"/>
    <mergeCell ref="B7:E7"/>
    <mergeCell ref="A2:M2"/>
    <mergeCell ref="B3:C3"/>
    <mergeCell ref="B4:E4"/>
    <mergeCell ref="B5:E5"/>
    <mergeCell ref="B6:E6"/>
    <mergeCell ref="K7:L7"/>
    <mergeCell ref="F10:N10"/>
    <mergeCell ref="I11:N11"/>
    <mergeCell ref="O18:Q18"/>
    <mergeCell ref="O19:Q19"/>
    <mergeCell ref="O20:Q20"/>
    <mergeCell ref="O21:Q21"/>
    <mergeCell ref="O22:Q22"/>
    <mergeCell ref="O31:Q31"/>
    <mergeCell ref="O33:Q33"/>
    <mergeCell ref="O34:Q34"/>
    <mergeCell ref="O35:Q35"/>
    <mergeCell ref="O25:Q25"/>
    <mergeCell ref="O26:Q26"/>
    <mergeCell ref="O27:Q27"/>
    <mergeCell ref="O28:Q28"/>
    <mergeCell ref="O29:Q29"/>
    <mergeCell ref="O84:Q84"/>
    <mergeCell ref="O61:Q61"/>
    <mergeCell ref="O62:Q62"/>
    <mergeCell ref="O79:Q79"/>
    <mergeCell ref="O80:Q80"/>
    <mergeCell ref="O81:Q81"/>
    <mergeCell ref="O59:Q59"/>
    <mergeCell ref="O60:Q60"/>
    <mergeCell ref="K1:L1"/>
    <mergeCell ref="O82:Q82"/>
    <mergeCell ref="O83:Q83"/>
    <mergeCell ref="O41:Q41"/>
    <mergeCell ref="O42:Q42"/>
    <mergeCell ref="O48:Q48"/>
    <mergeCell ref="O49:Q49"/>
    <mergeCell ref="O50:Q50"/>
    <mergeCell ref="O36:Q36"/>
    <mergeCell ref="O37:Q37"/>
    <mergeCell ref="O38:Q38"/>
    <mergeCell ref="O39:Q39"/>
    <mergeCell ref="O40:Q40"/>
    <mergeCell ref="O30:Q30"/>
  </mergeCells>
  <phoneticPr fontId="0" type="noConversion"/>
  <conditionalFormatting sqref="H80:M80">
    <cfRule type="cellIs" dxfId="10" priority="5" operator="greaterThan">
      <formula>0.3</formula>
    </cfRule>
    <cfRule type="cellIs" dxfId="9" priority="10" operator="greaterThan">
      <formula>0.3</formula>
    </cfRule>
  </conditionalFormatting>
  <conditionalFormatting sqref="G81">
    <cfRule type="cellIs" dxfId="8" priority="9" operator="lessThan">
      <formula>0.1</formula>
    </cfRule>
  </conditionalFormatting>
  <conditionalFormatting sqref="H82:K82">
    <cfRule type="cellIs" dxfId="7" priority="8" operator="greaterThan">
      <formula>0.18</formula>
    </cfRule>
  </conditionalFormatting>
  <conditionalFormatting sqref="H83:K83">
    <cfRule type="cellIs" dxfId="6" priority="7" operator="greaterThan">
      <formula>0.15</formula>
    </cfRule>
  </conditionalFormatting>
  <conditionalFormatting sqref="L84:M84">
    <cfRule type="cellIs" dxfId="5" priority="6" operator="greaterThan">
      <formula>0.05</formula>
    </cfRule>
  </conditionalFormatting>
  <conditionalFormatting sqref="N80">
    <cfRule type="cellIs" dxfId="4" priority="1" operator="greaterThan">
      <formula>0.3</formula>
    </cfRule>
    <cfRule type="cellIs" dxfId="3" priority="4" operator="greaterThan">
      <formula>0.3</formula>
    </cfRule>
  </conditionalFormatting>
  <conditionalFormatting sqref="N82">
    <cfRule type="cellIs" dxfId="2" priority="3" operator="greaterThan">
      <formula>0.18</formula>
    </cfRule>
  </conditionalFormatting>
  <conditionalFormatting sqref="N83">
    <cfRule type="cellIs" dxfId="1" priority="2" operator="greaterThan">
      <formula>0.15</formula>
    </cfRule>
  </conditionalFormatting>
  <dataValidations disablePrompts="1" count="1">
    <dataValidation type="list" showInputMessage="1" showErrorMessage="1" prompt="Select the type of report you are submitting at this time: DRAFT, REVISED, FINAL" sqref="M7:N7">
      <formula1>ReportStateRev</formula1>
    </dataValidation>
  </dataValidations>
  <printOptions gridLines="1"/>
  <pageMargins left="0.27" right="0.25" top="0.55000000000000004" bottom="0.3" header="0.5" footer="0.3"/>
  <pageSetup scale="41" orientation="landscape" verticalDpi="300" r:id="rId1"/>
  <headerFooter alignWithMargins="0">
    <oddFooter>&amp;C4</oddFooter>
  </headerFooter>
  <colBreaks count="1" manualBreakCount="1">
    <brk id="14" max="83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>
    <tabColor theme="6" tint="0.79998168889431442"/>
    <pageSetUpPr fitToPage="1"/>
  </sheetPr>
  <dimension ref="A1:T35"/>
  <sheetViews>
    <sheetView defaultGridColor="0" colorId="22" zoomScaleNormal="100" workbookViewId="0">
      <pane xSplit="7" ySplit="10" topLeftCell="H11" activePane="bottomRight" state="frozen"/>
      <selection pane="topRight" activeCell="D1" sqref="D1"/>
      <selection pane="bottomLeft" activeCell="A10" sqref="A10"/>
      <selection pane="bottomRight" activeCell="C11" sqref="C11"/>
    </sheetView>
  </sheetViews>
  <sheetFormatPr defaultColWidth="10.5546875" defaultRowHeight="15" x14ac:dyDescent="0.2"/>
  <cols>
    <col min="1" max="1" width="1.21875" style="6" customWidth="1"/>
    <col min="2" max="2" width="2.77734375" style="6" customWidth="1"/>
    <col min="3" max="3" width="17.21875" style="6" customWidth="1"/>
    <col min="4" max="4" width="25.88671875" style="6" customWidth="1"/>
    <col min="5" max="6" width="13.109375" style="6" customWidth="1"/>
    <col min="7" max="7" width="9.77734375" style="6" customWidth="1"/>
    <col min="8" max="11" width="14.109375" style="6" customWidth="1"/>
    <col min="12" max="17" width="13" style="6" customWidth="1"/>
    <col min="18" max="18" width="10.6640625" style="6" customWidth="1"/>
    <col min="19" max="16384" width="10.5546875" style="6"/>
  </cols>
  <sheetData>
    <row r="1" spans="1:20" ht="15.75" x14ac:dyDescent="0.25">
      <c r="G1" s="2"/>
      <c r="H1" s="2"/>
      <c r="I1" s="2"/>
      <c r="J1" s="2"/>
      <c r="K1" s="50"/>
      <c r="L1" s="13"/>
      <c r="O1" s="116"/>
      <c r="P1" s="143">
        <f>BUDGET!S1</f>
        <v>0</v>
      </c>
      <c r="Q1" s="146"/>
    </row>
    <row r="2" spans="1:20" ht="19.149999999999999" customHeight="1" x14ac:dyDescent="0.3">
      <c r="B2" s="1354" t="s">
        <v>93</v>
      </c>
      <c r="C2" s="1354"/>
      <c r="D2" s="1354"/>
      <c r="E2" s="1354"/>
      <c r="F2" s="1354"/>
      <c r="G2" s="1354"/>
      <c r="H2" s="1354"/>
      <c r="I2" s="1354"/>
      <c r="J2" s="1354"/>
      <c r="K2" s="1354"/>
      <c r="L2" s="1354"/>
      <c r="M2" s="1354"/>
      <c r="N2" s="1354"/>
      <c r="O2" s="1354"/>
      <c r="P2" s="1354"/>
      <c r="Q2" s="564"/>
    </row>
    <row r="3" spans="1:20" ht="15.95" customHeight="1" x14ac:dyDescent="0.2"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35"/>
    </row>
    <row r="4" spans="1:20" ht="15.95" customHeight="1" thickBot="1" x14ac:dyDescent="0.25">
      <c r="A4" s="41"/>
      <c r="B4" s="41"/>
      <c r="C4" s="41"/>
      <c r="D4" s="41"/>
      <c r="E4" s="41"/>
      <c r="F4" s="4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41"/>
    </row>
    <row r="5" spans="1:20" ht="20.100000000000001" customHeight="1" thickBot="1" x14ac:dyDescent="0.3">
      <c r="A5" s="41"/>
      <c r="B5" s="1536"/>
      <c r="C5" s="1537"/>
      <c r="D5" s="1537"/>
      <c r="E5" s="1537"/>
      <c r="F5" s="1537"/>
      <c r="G5" s="1538"/>
      <c r="H5" s="178"/>
      <c r="I5" s="1542" t="s">
        <v>98</v>
      </c>
      <c r="J5" s="1543"/>
      <c r="K5" s="1543"/>
      <c r="L5" s="1543"/>
      <c r="M5" s="1543"/>
      <c r="N5" s="1543"/>
      <c r="O5" s="1543"/>
      <c r="P5" s="1543"/>
      <c r="Q5" s="1544"/>
      <c r="R5" s="13"/>
      <c r="S5" s="41"/>
    </row>
    <row r="6" spans="1:20" s="8" customFormat="1" ht="15.95" customHeight="1" thickBot="1" x14ac:dyDescent="0.3">
      <c r="A6" s="43"/>
      <c r="B6" s="1539" t="s">
        <v>107</v>
      </c>
      <c r="C6" s="1540"/>
      <c r="D6" s="1540"/>
      <c r="E6" s="1540"/>
      <c r="F6" s="1540"/>
      <c r="G6" s="1541"/>
      <c r="H6" s="251" t="s">
        <v>9</v>
      </c>
      <c r="I6" s="173"/>
      <c r="J6" s="1388" t="s">
        <v>39</v>
      </c>
      <c r="K6" s="1400"/>
      <c r="L6" s="1400"/>
      <c r="M6" s="1400"/>
      <c r="N6" s="1400"/>
      <c r="O6" s="1400"/>
      <c r="P6" s="1400"/>
      <c r="Q6" s="1389"/>
      <c r="R6" s="180"/>
      <c r="S6" s="181"/>
    </row>
    <row r="7" spans="1:20" s="8" customFormat="1" ht="24" customHeight="1" x14ac:dyDescent="0.25">
      <c r="A7" s="43"/>
      <c r="B7" s="1533" t="s">
        <v>309</v>
      </c>
      <c r="C7" s="1534"/>
      <c r="D7" s="1534"/>
      <c r="E7" s="1534"/>
      <c r="F7" s="1534"/>
      <c r="G7" s="1535"/>
      <c r="H7" s="251" t="s">
        <v>42</v>
      </c>
      <c r="I7" s="167" t="s">
        <v>5</v>
      </c>
      <c r="J7" s="171" t="s">
        <v>103</v>
      </c>
      <c r="K7" s="567" t="s">
        <v>211</v>
      </c>
      <c r="L7" s="567" t="s">
        <v>151</v>
      </c>
      <c r="M7" s="567" t="s">
        <v>40</v>
      </c>
      <c r="N7" s="1398" t="s">
        <v>178</v>
      </c>
      <c r="O7" s="567"/>
      <c r="P7" s="167"/>
      <c r="Q7" s="567" t="s">
        <v>353</v>
      </c>
      <c r="R7" s="43"/>
      <c r="S7" s="43"/>
    </row>
    <row r="8" spans="1:20" s="8" customFormat="1" ht="15.95" customHeight="1" x14ac:dyDescent="0.25">
      <c r="A8" s="43"/>
      <c r="B8" s="1109"/>
      <c r="C8" s="847" t="s">
        <v>221</v>
      </c>
      <c r="D8" s="847" t="s">
        <v>222</v>
      </c>
      <c r="E8" s="847" t="s">
        <v>287</v>
      </c>
      <c r="F8" s="847" t="s">
        <v>223</v>
      </c>
      <c r="G8" s="848" t="s">
        <v>220</v>
      </c>
      <c r="H8" s="251" t="s">
        <v>10</v>
      </c>
      <c r="I8" s="167" t="s">
        <v>7</v>
      </c>
      <c r="J8" s="171" t="s">
        <v>7</v>
      </c>
      <c r="K8" s="167" t="s">
        <v>7</v>
      </c>
      <c r="L8" s="167" t="s">
        <v>104</v>
      </c>
      <c r="M8" s="167" t="s">
        <v>104</v>
      </c>
      <c r="N8" s="1398"/>
      <c r="O8" s="170" t="s">
        <v>156</v>
      </c>
      <c r="P8" s="170" t="s">
        <v>157</v>
      </c>
      <c r="Q8" s="170" t="s">
        <v>350</v>
      </c>
      <c r="R8" s="43"/>
      <c r="S8" s="43"/>
    </row>
    <row r="9" spans="1:20" s="8" customFormat="1" ht="15.95" customHeight="1" x14ac:dyDescent="0.25">
      <c r="A9" s="43"/>
      <c r="B9" s="1110"/>
      <c r="C9" s="847"/>
      <c r="D9" s="1111" t="s">
        <v>224</v>
      </c>
      <c r="E9" s="852"/>
      <c r="F9" s="852"/>
      <c r="G9" s="853"/>
      <c r="H9" s="251"/>
      <c r="I9" s="167"/>
      <c r="J9" s="171"/>
      <c r="K9" s="167"/>
      <c r="L9" s="167"/>
      <c r="M9" s="167"/>
      <c r="N9" s="170"/>
      <c r="O9" s="170"/>
      <c r="P9" s="76"/>
      <c r="Q9" s="76"/>
      <c r="R9" s="43"/>
      <c r="S9" s="43"/>
    </row>
    <row r="10" spans="1:20" s="8" customFormat="1" ht="15.95" customHeight="1" thickBot="1" x14ac:dyDescent="0.3">
      <c r="A10" s="43"/>
      <c r="B10" s="1551" t="s">
        <v>120</v>
      </c>
      <c r="C10" s="1552"/>
      <c r="D10" s="1552"/>
      <c r="E10" s="1552"/>
      <c r="F10" s="1552"/>
      <c r="G10" s="1553"/>
      <c r="H10" s="115" t="s">
        <v>121</v>
      </c>
      <c r="I10" s="179" t="s">
        <v>122</v>
      </c>
      <c r="J10" s="179" t="s">
        <v>123</v>
      </c>
      <c r="K10" s="179" t="s">
        <v>124</v>
      </c>
      <c r="L10" s="179" t="s">
        <v>125</v>
      </c>
      <c r="M10" s="179" t="s">
        <v>126</v>
      </c>
      <c r="N10" s="210" t="s">
        <v>127</v>
      </c>
      <c r="O10" s="179" t="s">
        <v>128</v>
      </c>
      <c r="P10" s="179" t="s">
        <v>129</v>
      </c>
      <c r="Q10" s="179" t="s">
        <v>130</v>
      </c>
      <c r="R10" s="1545" t="s">
        <v>171</v>
      </c>
      <c r="S10" s="1333"/>
      <c r="T10" s="1333"/>
    </row>
    <row r="11" spans="1:20" s="2" customFormat="1" ht="33.75" customHeight="1" x14ac:dyDescent="0.2">
      <c r="A11" s="41"/>
      <c r="B11" s="264" t="s">
        <v>68</v>
      </c>
      <c r="C11" s="1117"/>
      <c r="D11" s="1117"/>
      <c r="E11" s="1118"/>
      <c r="F11" s="1119"/>
      <c r="G11" s="1120"/>
      <c r="H11" s="1121"/>
      <c r="I11" s="409">
        <f t="shared" ref="I11:I27" si="0">SUM(J11:K11)</f>
        <v>0</v>
      </c>
      <c r="J11" s="1121"/>
      <c r="K11" s="410">
        <f>SUM(L11:Q11)</f>
        <v>0</v>
      </c>
      <c r="L11" s="1121"/>
      <c r="M11" s="1134"/>
      <c r="N11" s="1134"/>
      <c r="O11" s="1134"/>
      <c r="P11" s="1135"/>
      <c r="Q11" s="1136"/>
      <c r="R11" s="1147"/>
      <c r="S11" s="1147"/>
      <c r="T11" s="1148"/>
    </row>
    <row r="12" spans="1:20" s="2" customFormat="1" ht="36.75" customHeight="1" x14ac:dyDescent="0.2">
      <c r="A12" s="41"/>
      <c r="B12" s="265" t="s">
        <v>70</v>
      </c>
      <c r="C12" s="1122"/>
      <c r="D12" s="1122"/>
      <c r="E12" s="1123"/>
      <c r="F12" s="1123"/>
      <c r="G12" s="1124"/>
      <c r="H12" s="1125"/>
      <c r="I12" s="411">
        <f t="shared" si="0"/>
        <v>0</v>
      </c>
      <c r="J12" s="1125"/>
      <c r="K12" s="411">
        <f>SUM(L12:Q12)</f>
        <v>0</v>
      </c>
      <c r="L12" s="1125"/>
      <c r="M12" s="1137"/>
      <c r="N12" s="1137"/>
      <c r="O12" s="1137"/>
      <c r="P12" s="1138"/>
      <c r="Q12" s="1139"/>
      <c r="R12" s="1147"/>
      <c r="S12" s="1147"/>
      <c r="T12" s="1148"/>
    </row>
    <row r="13" spans="1:20" s="2" customFormat="1" ht="33" customHeight="1" x14ac:dyDescent="0.2">
      <c r="A13" s="41"/>
      <c r="B13" s="265" t="s">
        <v>72</v>
      </c>
      <c r="C13" s="1122"/>
      <c r="D13" s="1122"/>
      <c r="E13" s="1123"/>
      <c r="F13" s="1123"/>
      <c r="G13" s="1124"/>
      <c r="H13" s="1125"/>
      <c r="I13" s="411">
        <f t="shared" si="0"/>
        <v>0</v>
      </c>
      <c r="J13" s="1125"/>
      <c r="K13" s="411">
        <f t="shared" ref="K13:K20" si="1">SUM(L13:Q13)</f>
        <v>0</v>
      </c>
      <c r="L13" s="1125"/>
      <c r="M13" s="1137"/>
      <c r="N13" s="1137"/>
      <c r="O13" s="1137"/>
      <c r="P13" s="1138"/>
      <c r="Q13" s="1139"/>
      <c r="R13" s="1147"/>
      <c r="S13" s="1147"/>
      <c r="T13" s="1148"/>
    </row>
    <row r="14" spans="1:20" s="2" customFormat="1" ht="33.75" customHeight="1" x14ac:dyDescent="0.2">
      <c r="A14" s="41"/>
      <c r="B14" s="265" t="s">
        <v>74</v>
      </c>
      <c r="C14" s="1122"/>
      <c r="D14" s="1122"/>
      <c r="E14" s="1123"/>
      <c r="F14" s="1123"/>
      <c r="G14" s="1124"/>
      <c r="H14" s="1125"/>
      <c r="I14" s="411">
        <f t="shared" si="0"/>
        <v>0</v>
      </c>
      <c r="J14" s="1125"/>
      <c r="K14" s="411">
        <f t="shared" si="1"/>
        <v>0</v>
      </c>
      <c r="L14" s="1125"/>
      <c r="M14" s="1137"/>
      <c r="N14" s="1137"/>
      <c r="O14" s="1137"/>
      <c r="P14" s="1138"/>
      <c r="Q14" s="1139"/>
      <c r="R14" s="1147"/>
      <c r="S14" s="1147"/>
      <c r="T14" s="1148"/>
    </row>
    <row r="15" spans="1:20" s="2" customFormat="1" ht="37.5" customHeight="1" x14ac:dyDescent="0.2">
      <c r="A15" s="41"/>
      <c r="B15" s="265" t="s">
        <v>76</v>
      </c>
      <c r="C15" s="1122"/>
      <c r="D15" s="1122"/>
      <c r="E15" s="1123"/>
      <c r="F15" s="1126"/>
      <c r="G15" s="1124"/>
      <c r="H15" s="1125"/>
      <c r="I15" s="411">
        <f t="shared" si="0"/>
        <v>0</v>
      </c>
      <c r="J15" s="1125"/>
      <c r="K15" s="411">
        <f t="shared" si="1"/>
        <v>0</v>
      </c>
      <c r="L15" s="1125"/>
      <c r="M15" s="1137"/>
      <c r="N15" s="1137"/>
      <c r="O15" s="1137"/>
      <c r="P15" s="1138"/>
      <c r="Q15" s="1139"/>
      <c r="R15" s="1147"/>
      <c r="S15" s="1147"/>
      <c r="T15" s="1148"/>
    </row>
    <row r="16" spans="1:20" s="2" customFormat="1" ht="33" customHeight="1" x14ac:dyDescent="0.2">
      <c r="A16" s="41"/>
      <c r="B16" s="265" t="s">
        <v>77</v>
      </c>
      <c r="C16" s="1122"/>
      <c r="D16" s="1122"/>
      <c r="E16" s="1123"/>
      <c r="F16" s="1123"/>
      <c r="G16" s="1124"/>
      <c r="H16" s="1125"/>
      <c r="I16" s="411">
        <f t="shared" si="0"/>
        <v>0</v>
      </c>
      <c r="J16" s="1125"/>
      <c r="K16" s="411">
        <f t="shared" si="1"/>
        <v>0</v>
      </c>
      <c r="L16" s="1125"/>
      <c r="M16" s="1137"/>
      <c r="N16" s="1137"/>
      <c r="O16" s="1137"/>
      <c r="P16" s="1138"/>
      <c r="Q16" s="1139"/>
      <c r="R16" s="1147"/>
      <c r="S16" s="1147"/>
      <c r="T16" s="1148"/>
    </row>
    <row r="17" spans="1:20" s="2" customFormat="1" ht="37.5" customHeight="1" x14ac:dyDescent="0.2">
      <c r="A17" s="41"/>
      <c r="B17" s="265" t="s">
        <v>11</v>
      </c>
      <c r="C17" s="1122"/>
      <c r="D17" s="1122"/>
      <c r="E17" s="1123"/>
      <c r="F17" s="1123"/>
      <c r="G17" s="1124"/>
      <c r="H17" s="1125"/>
      <c r="I17" s="411">
        <f t="shared" si="0"/>
        <v>0</v>
      </c>
      <c r="J17" s="1125"/>
      <c r="K17" s="411">
        <f t="shared" si="1"/>
        <v>0</v>
      </c>
      <c r="L17" s="1125"/>
      <c r="M17" s="1137"/>
      <c r="N17" s="1137"/>
      <c r="O17" s="1137"/>
      <c r="P17" s="1138"/>
      <c r="Q17" s="1139"/>
      <c r="R17" s="1147"/>
      <c r="S17" s="1147"/>
      <c r="T17" s="1148"/>
    </row>
    <row r="18" spans="1:20" s="2" customFormat="1" ht="37.5" customHeight="1" x14ac:dyDescent="0.2">
      <c r="A18" s="41"/>
      <c r="B18" s="265" t="s">
        <v>12</v>
      </c>
      <c r="C18" s="1122"/>
      <c r="D18" s="1122"/>
      <c r="E18" s="1123"/>
      <c r="F18" s="1123"/>
      <c r="G18" s="1124"/>
      <c r="H18" s="1125"/>
      <c r="I18" s="411">
        <f t="shared" si="0"/>
        <v>0</v>
      </c>
      <c r="J18" s="1125"/>
      <c r="K18" s="411">
        <f t="shared" si="1"/>
        <v>0</v>
      </c>
      <c r="L18" s="1125"/>
      <c r="M18" s="1137"/>
      <c r="N18" s="1137"/>
      <c r="O18" s="1137"/>
      <c r="P18" s="1138"/>
      <c r="Q18" s="1139"/>
      <c r="R18" s="1147"/>
      <c r="S18" s="1147"/>
      <c r="T18" s="1148"/>
    </row>
    <row r="19" spans="1:20" s="2" customFormat="1" ht="37.5" customHeight="1" x14ac:dyDescent="0.2">
      <c r="A19" s="41"/>
      <c r="B19" s="265" t="s">
        <v>13</v>
      </c>
      <c r="C19" s="1122"/>
      <c r="D19" s="1122"/>
      <c r="E19" s="1123"/>
      <c r="F19" s="1123"/>
      <c r="G19" s="1124"/>
      <c r="H19" s="1125"/>
      <c r="I19" s="411">
        <f t="shared" si="0"/>
        <v>0</v>
      </c>
      <c r="J19" s="1125"/>
      <c r="K19" s="411">
        <f t="shared" si="1"/>
        <v>0</v>
      </c>
      <c r="L19" s="1125"/>
      <c r="M19" s="1137"/>
      <c r="N19" s="1137"/>
      <c r="O19" s="1137"/>
      <c r="P19" s="1138"/>
      <c r="Q19" s="1139"/>
      <c r="R19" s="1147"/>
      <c r="S19" s="1147"/>
      <c r="T19" s="1148"/>
    </row>
    <row r="20" spans="1:20" s="2" customFormat="1" ht="37.5" customHeight="1" x14ac:dyDescent="0.2">
      <c r="A20" s="41"/>
      <c r="B20" s="265" t="s">
        <v>14</v>
      </c>
      <c r="C20" s="1122"/>
      <c r="D20" s="1122"/>
      <c r="E20" s="1123"/>
      <c r="F20" s="1123"/>
      <c r="G20" s="1124"/>
      <c r="H20" s="1125"/>
      <c r="I20" s="411">
        <f t="shared" si="0"/>
        <v>0</v>
      </c>
      <c r="J20" s="1125"/>
      <c r="K20" s="411">
        <f t="shared" si="1"/>
        <v>0</v>
      </c>
      <c r="L20" s="1125"/>
      <c r="M20" s="1137"/>
      <c r="N20" s="1137"/>
      <c r="O20" s="1137"/>
      <c r="P20" s="1138"/>
      <c r="Q20" s="1139"/>
      <c r="R20" s="1147"/>
      <c r="S20" s="1147"/>
      <c r="T20" s="1148"/>
    </row>
    <row r="21" spans="1:20" s="2" customFormat="1" ht="37.5" customHeight="1" x14ac:dyDescent="0.2">
      <c r="A21" s="41"/>
      <c r="B21" s="265" t="s">
        <v>15</v>
      </c>
      <c r="C21" s="1122"/>
      <c r="D21" s="1122"/>
      <c r="E21" s="1123"/>
      <c r="F21" s="1123"/>
      <c r="G21" s="1124"/>
      <c r="H21" s="1125"/>
      <c r="I21" s="411">
        <f t="shared" si="0"/>
        <v>0</v>
      </c>
      <c r="J21" s="1125"/>
      <c r="K21" s="411">
        <f t="shared" ref="K21:K27" si="2">SUM(L21:Q21)</f>
        <v>0</v>
      </c>
      <c r="L21" s="1125"/>
      <c r="M21" s="1137"/>
      <c r="N21" s="1137"/>
      <c r="O21" s="1137"/>
      <c r="P21" s="1138"/>
      <c r="Q21" s="1139"/>
      <c r="R21" s="1147"/>
      <c r="S21" s="1147"/>
      <c r="T21" s="1148"/>
    </row>
    <row r="22" spans="1:20" s="2" customFormat="1" ht="37.5" customHeight="1" thickBot="1" x14ac:dyDescent="0.25">
      <c r="A22" s="41"/>
      <c r="B22" s="266" t="s">
        <v>16</v>
      </c>
      <c r="C22" s="1127"/>
      <c r="D22" s="1127"/>
      <c r="E22" s="1128"/>
      <c r="F22" s="1128"/>
      <c r="G22" s="1129"/>
      <c r="H22" s="1130"/>
      <c r="I22" s="411">
        <f t="shared" si="0"/>
        <v>0</v>
      </c>
      <c r="J22" s="1130"/>
      <c r="K22" s="411">
        <f t="shared" si="2"/>
        <v>0</v>
      </c>
      <c r="L22" s="1130"/>
      <c r="M22" s="1140"/>
      <c r="N22" s="1140"/>
      <c r="O22" s="1140"/>
      <c r="P22" s="1141"/>
      <c r="Q22" s="1142"/>
      <c r="R22" s="1147"/>
      <c r="S22" s="1147"/>
      <c r="T22" s="1148"/>
    </row>
    <row r="23" spans="1:20" s="2" customFormat="1" ht="37.5" customHeight="1" x14ac:dyDescent="0.2">
      <c r="A23" s="41"/>
      <c r="B23" s="264" t="s">
        <v>17</v>
      </c>
      <c r="C23" s="1117"/>
      <c r="D23" s="1117"/>
      <c r="E23" s="1119"/>
      <c r="F23" s="1119"/>
      <c r="G23" s="1120"/>
      <c r="H23" s="1121"/>
      <c r="I23" s="410">
        <f t="shared" si="0"/>
        <v>0</v>
      </c>
      <c r="J23" s="1121"/>
      <c r="K23" s="410">
        <f t="shared" si="2"/>
        <v>0</v>
      </c>
      <c r="L23" s="1121"/>
      <c r="M23" s="1134"/>
      <c r="N23" s="1134"/>
      <c r="O23" s="1134"/>
      <c r="P23" s="1135"/>
      <c r="Q23" s="1136"/>
      <c r="R23" s="1147"/>
      <c r="S23" s="1147"/>
      <c r="T23" s="1148"/>
    </row>
    <row r="24" spans="1:20" s="2" customFormat="1" ht="37.5" customHeight="1" x14ac:dyDescent="0.2">
      <c r="A24" s="41"/>
      <c r="B24" s="265" t="s">
        <v>18</v>
      </c>
      <c r="C24" s="1122"/>
      <c r="D24" s="1122"/>
      <c r="E24" s="1123"/>
      <c r="F24" s="1123"/>
      <c r="G24" s="1124"/>
      <c r="H24" s="1125"/>
      <c r="I24" s="411">
        <f t="shared" si="0"/>
        <v>0</v>
      </c>
      <c r="J24" s="1125"/>
      <c r="K24" s="411">
        <f t="shared" si="2"/>
        <v>0</v>
      </c>
      <c r="L24" s="1125"/>
      <c r="M24" s="1137"/>
      <c r="N24" s="1137"/>
      <c r="O24" s="1137"/>
      <c r="P24" s="1138"/>
      <c r="Q24" s="1139"/>
      <c r="R24" s="1147"/>
      <c r="S24" s="1147"/>
      <c r="T24" s="1148"/>
    </row>
    <row r="25" spans="1:20" s="2" customFormat="1" ht="37.5" customHeight="1" x14ac:dyDescent="0.2">
      <c r="A25" s="41"/>
      <c r="B25" s="266" t="s">
        <v>19</v>
      </c>
      <c r="C25" s="1122"/>
      <c r="D25" s="1122"/>
      <c r="E25" s="1123"/>
      <c r="F25" s="1123"/>
      <c r="G25" s="1124"/>
      <c r="H25" s="1130"/>
      <c r="I25" s="411">
        <f t="shared" si="0"/>
        <v>0</v>
      </c>
      <c r="J25" s="1130"/>
      <c r="K25" s="411">
        <f t="shared" si="2"/>
        <v>0</v>
      </c>
      <c r="L25" s="1130"/>
      <c r="M25" s="1140"/>
      <c r="N25" s="1140"/>
      <c r="O25" s="1140"/>
      <c r="P25" s="1141"/>
      <c r="Q25" s="1142"/>
      <c r="R25" s="1147"/>
      <c r="S25" s="1147"/>
      <c r="T25" s="1148"/>
    </row>
    <row r="26" spans="1:20" s="2" customFormat="1" ht="37.5" customHeight="1" x14ac:dyDescent="0.2">
      <c r="A26" s="41"/>
      <c r="B26" s="265" t="s">
        <v>20</v>
      </c>
      <c r="C26" s="1122"/>
      <c r="D26" s="1122"/>
      <c r="E26" s="1123"/>
      <c r="F26" s="1123"/>
      <c r="G26" s="1124"/>
      <c r="H26" s="1125"/>
      <c r="I26" s="411">
        <f t="shared" si="0"/>
        <v>0</v>
      </c>
      <c r="J26" s="1125"/>
      <c r="K26" s="411">
        <f t="shared" si="2"/>
        <v>0</v>
      </c>
      <c r="L26" s="1125"/>
      <c r="M26" s="1137"/>
      <c r="N26" s="1137"/>
      <c r="O26" s="1137"/>
      <c r="P26" s="1138"/>
      <c r="Q26" s="1139"/>
      <c r="R26" s="1148"/>
      <c r="S26" s="1148"/>
      <c r="T26" s="1148"/>
    </row>
    <row r="27" spans="1:20" s="2" customFormat="1" ht="37.5" customHeight="1" thickBot="1" x14ac:dyDescent="0.25">
      <c r="A27" s="41"/>
      <c r="B27" s="267" t="s">
        <v>41</v>
      </c>
      <c r="C27" s="1131"/>
      <c r="D27" s="1131"/>
      <c r="E27" s="1132"/>
      <c r="F27" s="1132"/>
      <c r="G27" s="1133"/>
      <c r="H27" s="1125"/>
      <c r="I27" s="411">
        <f t="shared" si="0"/>
        <v>0</v>
      </c>
      <c r="J27" s="1125"/>
      <c r="K27" s="411">
        <f t="shared" si="2"/>
        <v>0</v>
      </c>
      <c r="L27" s="1125"/>
      <c r="M27" s="1137"/>
      <c r="N27" s="1137"/>
      <c r="O27" s="1137"/>
      <c r="P27" s="1138"/>
      <c r="Q27" s="1143"/>
      <c r="R27" s="1149"/>
      <c r="S27" s="1149"/>
      <c r="T27" s="1149"/>
    </row>
    <row r="28" spans="1:20" s="2" customFormat="1" ht="15.95" customHeight="1" thickBot="1" x14ac:dyDescent="0.3">
      <c r="A28" s="41"/>
      <c r="B28" s="1395" t="s">
        <v>96</v>
      </c>
      <c r="C28" s="1549"/>
      <c r="D28" s="1549"/>
      <c r="E28" s="1549"/>
      <c r="F28" s="1549"/>
      <c r="G28" s="1550"/>
      <c r="H28" s="1112"/>
      <c r="I28" s="338">
        <f t="shared" ref="I28:P28" si="3">SUM(I11:I27)</f>
        <v>0</v>
      </c>
      <c r="J28" s="338">
        <f t="shared" si="3"/>
        <v>0</v>
      </c>
      <c r="K28" s="338">
        <f t="shared" si="3"/>
        <v>0</v>
      </c>
      <c r="L28" s="338">
        <f>SUM(L11:L27)</f>
        <v>0</v>
      </c>
      <c r="M28" s="338">
        <f t="shared" si="3"/>
        <v>0</v>
      </c>
      <c r="N28" s="338">
        <f t="shared" si="3"/>
        <v>0</v>
      </c>
      <c r="O28" s="338">
        <f t="shared" si="3"/>
        <v>0</v>
      </c>
      <c r="P28" s="338">
        <f t="shared" si="3"/>
        <v>0</v>
      </c>
      <c r="Q28" s="338">
        <f t="shared" ref="Q28" si="4">SUM(Q11:Q27)</f>
        <v>0</v>
      </c>
    </row>
    <row r="29" spans="1:20" s="2" customFormat="1" ht="15.95" customHeight="1" x14ac:dyDescent="0.25">
      <c r="A29" s="41"/>
      <c r="B29" s="1396" t="s">
        <v>165</v>
      </c>
      <c r="C29" s="1396"/>
      <c r="D29" s="1396"/>
      <c r="E29" s="1396"/>
      <c r="F29" s="1396"/>
      <c r="G29" s="1396"/>
      <c r="H29" s="1113"/>
      <c r="I29" s="339">
        <f>+J29+K29</f>
        <v>0</v>
      </c>
      <c r="J29" s="1144"/>
      <c r="K29" s="340">
        <f>SUM(L29:P29)</f>
        <v>0</v>
      </c>
      <c r="L29" s="1144"/>
      <c r="M29" s="1144"/>
      <c r="N29" s="1144"/>
      <c r="O29" s="1144"/>
      <c r="P29" s="1144"/>
      <c r="Q29" s="1144"/>
    </row>
    <row r="30" spans="1:20" s="2" customFormat="1" ht="15.95" customHeight="1" thickBot="1" x14ac:dyDescent="0.3">
      <c r="A30" s="41"/>
      <c r="B30" s="1405" t="s">
        <v>166</v>
      </c>
      <c r="C30" s="1406"/>
      <c r="D30" s="1406"/>
      <c r="E30" s="1406"/>
      <c r="F30" s="1406"/>
      <c r="G30" s="1407"/>
      <c r="H30" s="1114"/>
      <c r="I30" s="341">
        <f>+J30+K30</f>
        <v>0</v>
      </c>
      <c r="J30" s="1145"/>
      <c r="K30" s="340">
        <f>SUM(L30:P30)</f>
        <v>0</v>
      </c>
      <c r="L30" s="1145"/>
      <c r="M30" s="1145"/>
      <c r="N30" s="1145"/>
      <c r="O30" s="1145"/>
      <c r="P30" s="1145"/>
      <c r="Q30" s="1145"/>
    </row>
    <row r="31" spans="1:20" s="2" customFormat="1" ht="15.95" customHeight="1" thickBot="1" x14ac:dyDescent="0.3">
      <c r="A31" s="41"/>
      <c r="B31" s="1391" t="s">
        <v>152</v>
      </c>
      <c r="C31" s="1392"/>
      <c r="D31" s="1392"/>
      <c r="E31" s="1392"/>
      <c r="F31" s="1392"/>
      <c r="G31" s="1393"/>
      <c r="H31" s="1115"/>
      <c r="I31" s="342">
        <f>SUM(J31:K31)</f>
        <v>0</v>
      </c>
      <c r="J31" s="343">
        <f>+J30+J29</f>
        <v>0</v>
      </c>
      <c r="K31" s="342">
        <f>SUM(L31:P31)</f>
        <v>0</v>
      </c>
      <c r="L31" s="343">
        <f t="shared" ref="L31:P31" si="5">+L30+L29</f>
        <v>0</v>
      </c>
      <c r="M31" s="343">
        <f t="shared" si="5"/>
        <v>0</v>
      </c>
      <c r="N31" s="343">
        <f t="shared" si="5"/>
        <v>0</v>
      </c>
      <c r="O31" s="343">
        <f t="shared" si="5"/>
        <v>0</v>
      </c>
      <c r="P31" s="343">
        <f t="shared" si="5"/>
        <v>0</v>
      </c>
      <c r="Q31" s="343">
        <f>+Q30+Q29</f>
        <v>0</v>
      </c>
    </row>
    <row r="32" spans="1:20" s="2" customFormat="1" ht="15.95" customHeight="1" thickBot="1" x14ac:dyDescent="0.3">
      <c r="A32" s="41"/>
      <c r="B32" s="1395" t="s">
        <v>38</v>
      </c>
      <c r="C32" s="1549"/>
      <c r="D32" s="1549"/>
      <c r="E32" s="1549"/>
      <c r="F32" s="1549"/>
      <c r="G32" s="1550"/>
      <c r="H32" s="1116"/>
      <c r="I32" s="344">
        <f t="shared" ref="I32:P32" si="6">+I31+I28</f>
        <v>0</v>
      </c>
      <c r="J32" s="344">
        <f t="shared" si="6"/>
        <v>0</v>
      </c>
      <c r="K32" s="344">
        <f t="shared" si="6"/>
        <v>0</v>
      </c>
      <c r="L32" s="344">
        <f t="shared" si="6"/>
        <v>0</v>
      </c>
      <c r="M32" s="344">
        <f t="shared" si="6"/>
        <v>0</v>
      </c>
      <c r="N32" s="344">
        <f t="shared" si="6"/>
        <v>0</v>
      </c>
      <c r="O32" s="344">
        <f t="shared" si="6"/>
        <v>0</v>
      </c>
      <c r="P32" s="344">
        <f t="shared" si="6"/>
        <v>0</v>
      </c>
      <c r="Q32" s="344">
        <f t="shared" ref="Q32" si="7">+Q31+Q28</f>
        <v>0</v>
      </c>
    </row>
    <row r="33" spans="1:18" s="2" customFormat="1" ht="20.100000000000001" customHeight="1" thickTop="1" thickBot="1" x14ac:dyDescent="0.3">
      <c r="A33" s="41"/>
      <c r="B33" s="1546" t="s">
        <v>143</v>
      </c>
      <c r="C33" s="1547"/>
      <c r="D33" s="1547"/>
      <c r="E33" s="1547"/>
      <c r="F33" s="1547"/>
      <c r="G33" s="1548"/>
      <c r="H33" s="1548"/>
      <c r="I33" s="1548"/>
      <c r="J33" s="1146"/>
      <c r="K33" s="1554" t="s">
        <v>133</v>
      </c>
      <c r="L33" s="1554"/>
      <c r="M33" s="1554"/>
      <c r="N33" s="1554"/>
      <c r="O33" s="1554"/>
      <c r="P33" s="1554"/>
      <c r="Q33" s="1555"/>
      <c r="R33" s="10"/>
    </row>
    <row r="34" spans="1:18" x14ac:dyDescent="0.2"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9"/>
    </row>
    <row r="35" spans="1:18" ht="14.25" customHeight="1" x14ac:dyDescent="0.2"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</sheetData>
  <sheetProtection algorithmName="SHA-512" hashValue="cnHd73K91ewpom9ob39i29KUO+OcJQOcr8OZjj6s55uRXvyo/aIX4tIt1MpNMCSifBcH9uBoRp95jpdcuBJ/xw==" saltValue="4DFAgIdPl9X1wm+iDik4JA==" spinCount="100000" sheet="1" objects="1" scenarios="1" selectLockedCells="1"/>
  <mergeCells count="16">
    <mergeCell ref="R10:T10"/>
    <mergeCell ref="B33:I33"/>
    <mergeCell ref="B31:G31"/>
    <mergeCell ref="B32:G32"/>
    <mergeCell ref="B29:G29"/>
    <mergeCell ref="B30:G30"/>
    <mergeCell ref="B28:G28"/>
    <mergeCell ref="B10:G10"/>
    <mergeCell ref="K33:Q33"/>
    <mergeCell ref="B7:G7"/>
    <mergeCell ref="B2:P2"/>
    <mergeCell ref="B5:G5"/>
    <mergeCell ref="B6:G6"/>
    <mergeCell ref="N7:N8"/>
    <mergeCell ref="I5:Q5"/>
    <mergeCell ref="J6:Q6"/>
  </mergeCells>
  <phoneticPr fontId="0" type="noConversion"/>
  <conditionalFormatting sqref="G11:G27">
    <cfRule type="cellIs" dxfId="0" priority="1" operator="greaterThan">
      <formula>1</formula>
    </cfRule>
  </conditionalFormatting>
  <printOptions gridLines="1"/>
  <pageMargins left="0.5" right="0.25" top="0.26" bottom="0" header="0.5" footer="0.5"/>
  <pageSetup scale="44" orientation="landscape" horizontalDpi="4294967292" verticalDpi="300" r:id="rId1"/>
  <headerFooter alignWithMargins="0">
    <oddFooter>&amp;C
5</oddFooter>
  </headerFooter>
  <colBreaks count="1" manualBreakCount="1">
    <brk id="17" max="32" man="1"/>
  </colBreaks>
  <ignoredErrors>
    <ignoredError sqref="I10:M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INSTRUCTIONS</vt:lpstr>
      <vt:lpstr>BUDGET NARRATIVE</vt:lpstr>
      <vt:lpstr>MATCH </vt:lpstr>
      <vt:lpstr>BUDGET</vt:lpstr>
      <vt:lpstr>BREAKOUT1</vt:lpstr>
      <vt:lpstr> VARIANCE ANALYSIS</vt:lpstr>
      <vt:lpstr>AMENDED BUDGET NARRATIVE </vt:lpstr>
      <vt:lpstr>AMENDED BUDGET</vt:lpstr>
      <vt:lpstr>AMENDED BREAKOUT1</vt:lpstr>
      <vt:lpstr>AMENDED BUDGET CHANGES</vt:lpstr>
      <vt:lpstr>SIGNATURE PAGE</vt:lpstr>
      <vt:lpstr>Data</vt:lpstr>
      <vt:lpstr>Sheet1</vt:lpstr>
      <vt:lpstr>' VARIANCE ANALYSIS'!Print_Area</vt:lpstr>
      <vt:lpstr>'AMENDED BREAKOUT1'!Print_Area</vt:lpstr>
      <vt:lpstr>'AMENDED BUDGET'!Print_Area</vt:lpstr>
      <vt:lpstr>'AMENDED BUDGET CHANGES'!Print_Area</vt:lpstr>
      <vt:lpstr>'AMENDED BUDGET NARRATIVE '!Print_Area</vt:lpstr>
      <vt:lpstr>BREAKOUT1!Print_Area</vt:lpstr>
      <vt:lpstr>BUDGET!Print_Area</vt:lpstr>
      <vt:lpstr>'BUDGET NARRATIVE'!Print_Area</vt:lpstr>
      <vt:lpstr>'MATCH '!Print_Area</vt:lpstr>
      <vt:lpstr>'SIGNATURE PAGE'!Print_Area</vt:lpstr>
      <vt:lpstr>'AMENDED BUDGET NARRATIVE '!Print_Titles</vt:lpstr>
      <vt:lpstr>'BUDGET NARRATIVE'!Print_Titles</vt:lpstr>
      <vt:lpstr>ReportState</vt:lpstr>
      <vt:lpstr>ReportStateRev</vt:lpstr>
    </vt:vector>
  </TitlesOfParts>
  <Company>Ounce of Prevention Fund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FY08FiscalForms</dc:title>
  <dc:creator>Bose Adeniji</dc:creator>
  <cp:lastModifiedBy>Walsh, Whitney</cp:lastModifiedBy>
  <cp:lastPrinted>2015-09-14T17:54:17Z</cp:lastPrinted>
  <dcterms:created xsi:type="dcterms:W3CDTF">1999-03-25T22:47:12Z</dcterms:created>
  <dcterms:modified xsi:type="dcterms:W3CDTF">2016-09-22T15:22:46Z</dcterms:modified>
</cp:coreProperties>
</file>